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701"/>
  </bookViews>
  <sheets>
    <sheet name="ნაკრები" sheetId="5" r:id="rId1"/>
    <sheet name="სამშენებლო" sheetId="18" r:id="rId2"/>
    <sheet name="ელ. სამუშაოები სუსტი დენები " sheetId="14" r:id="rId3"/>
  </sheets>
  <definedNames>
    <definedName name="_xlnm.Print_Area" localSheetId="1">სამშენებლო!$A$1:$K$90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14" l="1"/>
  <c r="H45" i="14"/>
  <c r="F45" i="14"/>
  <c r="J32" i="18"/>
  <c r="H32" i="18"/>
  <c r="F32" i="18"/>
  <c r="K32" i="18" l="1"/>
  <c r="K45" i="14"/>
  <c r="J46" i="14"/>
  <c r="H46" i="14"/>
  <c r="F46" i="14"/>
  <c r="J44" i="14"/>
  <c r="H44" i="14"/>
  <c r="F44" i="14"/>
  <c r="J43" i="14"/>
  <c r="H43" i="14"/>
  <c r="F43" i="14"/>
  <c r="J42" i="14"/>
  <c r="H42" i="14"/>
  <c r="F42" i="14"/>
  <c r="J40" i="14"/>
  <c r="H40" i="14"/>
  <c r="F40" i="14"/>
  <c r="J39" i="14"/>
  <c r="H39" i="14"/>
  <c r="F39" i="14"/>
  <c r="J38" i="14"/>
  <c r="H38" i="14"/>
  <c r="F38" i="14"/>
  <c r="J37" i="14"/>
  <c r="H37" i="14"/>
  <c r="F37" i="14"/>
  <c r="J36" i="14"/>
  <c r="H36" i="14"/>
  <c r="F36" i="14"/>
  <c r="J35" i="14"/>
  <c r="H35" i="14"/>
  <c r="F35" i="14"/>
  <c r="J33" i="14"/>
  <c r="H33" i="14"/>
  <c r="F33" i="14"/>
  <c r="J32" i="14"/>
  <c r="H32" i="14"/>
  <c r="F32" i="14"/>
  <c r="J31" i="14"/>
  <c r="H31" i="14"/>
  <c r="F31" i="14"/>
  <c r="J29" i="14"/>
  <c r="H29" i="14"/>
  <c r="F29" i="14"/>
  <c r="J28" i="14"/>
  <c r="H28" i="14"/>
  <c r="F28" i="14"/>
  <c r="J27" i="14"/>
  <c r="H27" i="14"/>
  <c r="F27" i="14"/>
  <c r="J26" i="14"/>
  <c r="H26" i="14"/>
  <c r="F26" i="14"/>
  <c r="J24" i="14"/>
  <c r="H24" i="14"/>
  <c r="F24" i="14"/>
  <c r="J23" i="14"/>
  <c r="H23" i="14"/>
  <c r="F23" i="14"/>
  <c r="J21" i="14"/>
  <c r="H21" i="14"/>
  <c r="F21" i="14"/>
  <c r="J20" i="14"/>
  <c r="H20" i="14"/>
  <c r="F20" i="14"/>
  <c r="J19" i="14"/>
  <c r="H19" i="14"/>
  <c r="F19" i="14"/>
  <c r="J18" i="14"/>
  <c r="H18" i="14"/>
  <c r="F18" i="14"/>
  <c r="J17" i="14"/>
  <c r="H17" i="14"/>
  <c r="F17" i="14"/>
  <c r="J16" i="14"/>
  <c r="H16" i="14"/>
  <c r="F16" i="14"/>
  <c r="J14" i="14"/>
  <c r="H14" i="14"/>
  <c r="F14" i="14"/>
  <c r="J13" i="14"/>
  <c r="H13" i="14"/>
  <c r="F13" i="14"/>
  <c r="J12" i="14"/>
  <c r="H12" i="14"/>
  <c r="F12" i="14"/>
  <c r="K13" i="14" l="1"/>
  <c r="K18" i="14"/>
  <c r="K23" i="14"/>
  <c r="K28" i="14"/>
  <c r="K14" i="14"/>
  <c r="K19" i="14"/>
  <c r="K24" i="14"/>
  <c r="K12" i="14"/>
  <c r="K17" i="14"/>
  <c r="K21" i="14"/>
  <c r="K27" i="14"/>
  <c r="K37" i="14"/>
  <c r="K42" i="14"/>
  <c r="K33" i="14"/>
  <c r="K43" i="14"/>
  <c r="H47" i="14"/>
  <c r="K38" i="14"/>
  <c r="J47" i="14"/>
  <c r="F47" i="14"/>
  <c r="K29" i="14"/>
  <c r="K35" i="14"/>
  <c r="K39" i="14"/>
  <c r="K44" i="14"/>
  <c r="K16" i="14"/>
  <c r="K20" i="14"/>
  <c r="K26" i="14"/>
  <c r="K36" i="14"/>
  <c r="K40" i="14"/>
  <c r="K46" i="14"/>
  <c r="K32" i="14"/>
  <c r="K31" i="14"/>
  <c r="J21" i="18"/>
  <c r="H21" i="18"/>
  <c r="F21" i="18"/>
  <c r="K21" i="18" l="1"/>
  <c r="J52" i="18" l="1"/>
  <c r="H52" i="18"/>
  <c r="F52" i="18"/>
  <c r="J41" i="18"/>
  <c r="H41" i="18"/>
  <c r="F41" i="18"/>
  <c r="J14" i="18"/>
  <c r="H14" i="18"/>
  <c r="F14" i="18"/>
  <c r="J39" i="18"/>
  <c r="H39" i="18"/>
  <c r="F39" i="18"/>
  <c r="J40" i="18"/>
  <c r="H40" i="18"/>
  <c r="F40" i="18"/>
  <c r="J31" i="18"/>
  <c r="H31" i="18"/>
  <c r="F31" i="18"/>
  <c r="J15" i="18"/>
  <c r="H15" i="18"/>
  <c r="F15" i="18"/>
  <c r="K52" i="18" l="1"/>
  <c r="K39" i="18"/>
  <c r="K14" i="18"/>
  <c r="K31" i="18"/>
  <c r="K41" i="18"/>
  <c r="K40" i="18"/>
  <c r="K15" i="18"/>
  <c r="J58" i="18" l="1"/>
  <c r="H58" i="18"/>
  <c r="F58" i="18"/>
  <c r="K58" i="18" l="1"/>
  <c r="J68" i="18"/>
  <c r="H68" i="18"/>
  <c r="F68" i="18"/>
  <c r="J50" i="18"/>
  <c r="H50" i="18"/>
  <c r="F50" i="18"/>
  <c r="J24" i="18"/>
  <c r="H24" i="18"/>
  <c r="F24" i="18"/>
  <c r="K24" i="18" l="1"/>
  <c r="K68" i="18"/>
  <c r="K50" i="18"/>
  <c r="J23" i="18" l="1"/>
  <c r="H23" i="18"/>
  <c r="F23" i="18"/>
  <c r="J22" i="18"/>
  <c r="H22" i="18"/>
  <c r="F22" i="18"/>
  <c r="J18" i="18"/>
  <c r="H18" i="18"/>
  <c r="F18" i="18"/>
  <c r="J17" i="18"/>
  <c r="H17" i="18"/>
  <c r="F17" i="18"/>
  <c r="K23" i="18" l="1"/>
  <c r="K22" i="18"/>
  <c r="K18" i="18"/>
  <c r="K17" i="18"/>
  <c r="J76" i="18" l="1"/>
  <c r="H76" i="18"/>
  <c r="F76" i="18"/>
  <c r="K76" i="18" l="1"/>
  <c r="J20" i="18" l="1"/>
  <c r="H20" i="18"/>
  <c r="F20" i="18"/>
  <c r="J63" i="18"/>
  <c r="H63" i="18"/>
  <c r="F63" i="18"/>
  <c r="J56" i="18"/>
  <c r="H56" i="18"/>
  <c r="F56" i="18"/>
  <c r="J35" i="18"/>
  <c r="H35" i="18"/>
  <c r="F35" i="18"/>
  <c r="K63" i="18" l="1"/>
  <c r="K56" i="18"/>
  <c r="K20" i="18"/>
  <c r="K35" i="18"/>
  <c r="J19" i="18" l="1"/>
  <c r="H19" i="18"/>
  <c r="F19" i="18"/>
  <c r="K19" i="18" l="1"/>
  <c r="J16" i="18" l="1"/>
  <c r="H16" i="18"/>
  <c r="F16" i="18"/>
  <c r="K16" i="18" l="1"/>
  <c r="J13" i="18" l="1"/>
  <c r="H13" i="18"/>
  <c r="F13" i="18"/>
  <c r="K13" i="18" l="1"/>
  <c r="J72" i="18" l="1"/>
  <c r="H72" i="18"/>
  <c r="F72" i="18"/>
  <c r="K72" i="18" l="1"/>
  <c r="J57" i="18" l="1"/>
  <c r="H57" i="18"/>
  <c r="F57" i="18"/>
  <c r="J46" i="18"/>
  <c r="H46" i="18"/>
  <c r="F46" i="18"/>
  <c r="K57" i="18" l="1"/>
  <c r="K46" i="18"/>
  <c r="J28" i="18"/>
  <c r="H28" i="18"/>
  <c r="F28" i="18"/>
  <c r="J73" i="18"/>
  <c r="H73" i="18"/>
  <c r="F73" i="18"/>
  <c r="K28" i="18" l="1"/>
  <c r="K73" i="18"/>
  <c r="F64" i="18"/>
  <c r="H64" i="18"/>
  <c r="J64" i="18"/>
  <c r="K64" i="18" l="1"/>
  <c r="J49" i="18"/>
  <c r="H49" i="18"/>
  <c r="F49" i="18"/>
  <c r="J48" i="18"/>
  <c r="H48" i="18"/>
  <c r="F48" i="18"/>
  <c r="K48" i="18" l="1"/>
  <c r="K49" i="18"/>
  <c r="J71" i="18" l="1"/>
  <c r="H71" i="18"/>
  <c r="F71" i="18"/>
  <c r="J70" i="18"/>
  <c r="H70" i="18"/>
  <c r="F70" i="18"/>
  <c r="K71" i="18" l="1"/>
  <c r="K70" i="18"/>
  <c r="K48" i="14" l="1"/>
  <c r="K47" i="14"/>
  <c r="K49" i="14" l="1"/>
  <c r="K50" i="14" s="1"/>
  <c r="K51" i="14" s="1"/>
  <c r="K52" i="14" s="1"/>
  <c r="K53" i="14" s="1"/>
  <c r="D10" i="5" s="1"/>
  <c r="J36" i="18" l="1"/>
  <c r="H36" i="18"/>
  <c r="F36" i="18"/>
  <c r="J67" i="18"/>
  <c r="H67" i="18"/>
  <c r="F67" i="18"/>
  <c r="J66" i="18"/>
  <c r="H66" i="18"/>
  <c r="F66" i="18"/>
  <c r="K36" i="18" l="1"/>
  <c r="K67" i="18"/>
  <c r="K66" i="18"/>
  <c r="J78" i="18" l="1"/>
  <c r="H78" i="18"/>
  <c r="F78" i="18"/>
  <c r="J77" i="18"/>
  <c r="H77" i="18"/>
  <c r="F77" i="18"/>
  <c r="J75" i="18"/>
  <c r="H75" i="18"/>
  <c r="F75" i="18"/>
  <c r="J74" i="18"/>
  <c r="H74" i="18"/>
  <c r="F74" i="18"/>
  <c r="J69" i="18"/>
  <c r="H69" i="18"/>
  <c r="F69" i="18"/>
  <c r="J62" i="18"/>
  <c r="H62" i="18"/>
  <c r="F62" i="18"/>
  <c r="J61" i="18"/>
  <c r="H61" i="18"/>
  <c r="F61" i="18"/>
  <c r="J59" i="18"/>
  <c r="H59" i="18"/>
  <c r="F59" i="18"/>
  <c r="J55" i="18"/>
  <c r="H55" i="18"/>
  <c r="F55" i="18"/>
  <c r="J54" i="18"/>
  <c r="H54" i="18"/>
  <c r="F54" i="18"/>
  <c r="J53" i="18"/>
  <c r="H53" i="18"/>
  <c r="F53" i="18"/>
  <c r="J47" i="18"/>
  <c r="H47" i="18"/>
  <c r="F47" i="18"/>
  <c r="J45" i="18"/>
  <c r="H45" i="18"/>
  <c r="F45" i="18"/>
  <c r="J44" i="18"/>
  <c r="H44" i="18"/>
  <c r="F44" i="18"/>
  <c r="J43" i="18"/>
  <c r="H43" i="18"/>
  <c r="F43" i="18"/>
  <c r="J42" i="18"/>
  <c r="H42" i="18"/>
  <c r="F42" i="18"/>
  <c r="J37" i="18"/>
  <c r="H37" i="18"/>
  <c r="F37" i="18"/>
  <c r="J34" i="18"/>
  <c r="H34" i="18"/>
  <c r="F34" i="18"/>
  <c r="J33" i="18"/>
  <c r="H33" i="18"/>
  <c r="F33" i="18"/>
  <c r="J30" i="18"/>
  <c r="H30" i="18"/>
  <c r="F30" i="18"/>
  <c r="J29" i="18"/>
  <c r="H29" i="18"/>
  <c r="F29" i="18"/>
  <c r="J26" i="18"/>
  <c r="H26" i="18"/>
  <c r="F26" i="18"/>
  <c r="J25" i="18"/>
  <c r="H25" i="18"/>
  <c r="F25" i="18"/>
  <c r="J12" i="18"/>
  <c r="H12" i="18"/>
  <c r="F12" i="18"/>
  <c r="J11" i="18"/>
  <c r="H11" i="18"/>
  <c r="F11" i="18"/>
  <c r="F79" i="18" l="1"/>
  <c r="K45" i="18"/>
  <c r="K44" i="18"/>
  <c r="K26" i="18"/>
  <c r="K37" i="18"/>
  <c r="K59" i="18"/>
  <c r="K77" i="18"/>
  <c r="K74" i="18"/>
  <c r="K69" i="18"/>
  <c r="K62" i="18"/>
  <c r="K54" i="18"/>
  <c r="K33" i="18"/>
  <c r="K29" i="18"/>
  <c r="K55" i="18"/>
  <c r="K12" i="18"/>
  <c r="K42" i="18"/>
  <c r="K53" i="18"/>
  <c r="K61" i="18"/>
  <c r="K78" i="18"/>
  <c r="K11" i="18"/>
  <c r="K30" i="18"/>
  <c r="K43" i="18"/>
  <c r="K25" i="18"/>
  <c r="K34" i="18"/>
  <c r="K47" i="18"/>
  <c r="K75" i="18"/>
  <c r="H5" i="14" l="1"/>
  <c r="H79" i="18" l="1"/>
  <c r="J79" i="18"/>
  <c r="K79" i="18" l="1"/>
  <c r="K80" i="18" s="1"/>
  <c r="K81" i="18" s="1"/>
  <c r="K82" i="18" s="1"/>
  <c r="K83" i="18" s="1"/>
  <c r="K84" i="18" l="1"/>
  <c r="K85" i="18" s="1"/>
  <c r="D9" i="5" l="1"/>
  <c r="D11" i="5" s="1"/>
  <c r="I5" i="18"/>
</calcChain>
</file>

<file path=xl/sharedStrings.xml><?xml version="1.0" encoding="utf-8"?>
<sst xmlns="http://schemas.openxmlformats.org/spreadsheetml/2006/main" count="273" uniqueCount="158">
  <si>
    <t>#</t>
  </si>
  <si>
    <t>6=4*5</t>
  </si>
  <si>
    <t>8=4*7</t>
  </si>
  <si>
    <t>10=4*9</t>
  </si>
  <si>
    <t>11=6+8+10</t>
  </si>
  <si>
    <t xml:space="preserve">N # </t>
  </si>
  <si>
    <t>ც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</si>
  <si>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</si>
  <si>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</si>
  <si>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</si>
  <si>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</si>
  <si>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</si>
  <si>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</si>
  <si>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</si>
  <si>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ცალი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</si>
  <si>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</si>
  <si>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</si>
  <si>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</si>
  <si>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</si>
  <si>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იატაკები, კიბე</t>
  </si>
  <si>
    <t>გ.მ</t>
  </si>
  <si>
    <t>კარ-ფანჯრები</t>
  </si>
  <si>
    <t xml:space="preserve"> </t>
  </si>
  <si>
    <t>მეტრი</t>
  </si>
  <si>
    <t>კომპიუტერული ქსელი</t>
  </si>
  <si>
    <t>სხვადასხვა სამუშაოები</t>
  </si>
  <si>
    <t>სამშენებლო სამუშაოები</t>
  </si>
  <si>
    <t>ჯამი</t>
  </si>
  <si>
    <t>ნაკრები</t>
  </si>
  <si>
    <t>კაბელი ორმაგი იზოლაციით NYM 3X2.5მმ2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</si>
  <si>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</si>
  <si>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</si>
  <si>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</si>
  <si>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</si>
  <si>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</si>
  <si>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</si>
  <si>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>კაბელები (მაღალი ხარისხის)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</si>
  <si>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</si>
  <si>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</si>
  <si>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</si>
  <si>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</si>
  <si>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</si>
  <si>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</si>
  <si>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</si>
  <si>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</si>
  <si>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იატაკზე მოჭიმვის მოწყობა ქვიშა ცემენტის ხსნარით 5-8 სანტიმეტრი (საჭიროებისამებრ)</t>
  </si>
  <si>
    <t>სატენდერო მოთხოვნა #2</t>
  </si>
  <si>
    <t>ელექტროტექნიკური ნაწილი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</si>
  <si>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</si>
  <si>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</si>
  <si>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</si>
  <si>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</si>
  <si>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>ელექტროსამონტაჟო სამუშაოები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</si>
  <si>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</si>
  <si>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</si>
  <si>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</si>
  <si>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</si>
  <si>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</si>
  <si>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</si>
  <si>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შპალერის დემონტაჟი</t>
  </si>
  <si>
    <t>თაბაშირ-მუყაოს კედლების ამოჭრა კაბელების დასამალად (საჭიროებისამებრ) მთელ ფართში</t>
  </si>
  <si>
    <t>ოპერატორების უკანა კედლის დეკორატიული ღებვა დიზაინის მიხედვით სპეციალური საღებავებით (ral 3020, palazzo 360, patina 120, ral 4008) (ყველა საჭირო მასალით)</t>
  </si>
  <si>
    <t>შვეიცარის მოწყობა</t>
  </si>
  <si>
    <t>ყველა  კართან შესაბამისი დიზაინის ფიქსატორის მონტაჟი (ფიქსატორი ევროპული წარმოების,  დამკვეთთან შეთანხმებით)</t>
  </si>
  <si>
    <t>ჭერი KNAUF -ს  ფილა</t>
  </si>
  <si>
    <t>გამწოვი ვენტილატორი</t>
  </si>
  <si>
    <t>სარკე (საჭიროებისამებრ)</t>
  </si>
  <si>
    <t>რემონტის მიმდინარეობისას  ავეჯის და ტექნიკის შეფუთვა, ასევე ავეჯის გადაადგილება და უკან დაბრუნება</t>
  </si>
  <si>
    <t>კომ</t>
  </si>
  <si>
    <t>კომპ.</t>
  </si>
  <si>
    <t>გრანიტის პლინტუსის მოწყობა/გამაგრება (საჭიროებისამებრ)</t>
  </si>
  <si>
    <t>ამსტრონგის შეკიდული ჭერის მოწყობა ნესტგამძლე ფილებით (საჭიროებისამებრ)</t>
  </si>
  <si>
    <t>წყლის შემრევი და კუთხის ვენტილებით კომპლექტში. (საჭიროებისამებრ). ბრენდი: Grohe</t>
  </si>
  <si>
    <t>არსებული ამსტრონგის შეკიდული ჭერის პროფილების და ფილების გაწმენდა შეკეთება (დამკვეთთან შეთანხმებით) (საჭიროებისამებრ)</t>
  </si>
  <si>
    <t xml:space="preserve">კაბელი ორმაგი იზოლაციით NYM  3X1.5მმ2  </t>
  </si>
  <si>
    <t>სამონტაჟო მასალა</t>
  </si>
  <si>
    <t xml:space="preserve">საინსტ. გოფრ. მილი (D20მმ) </t>
  </si>
  <si>
    <t>კაბელის შემკვრელი თეთრი</t>
  </si>
  <si>
    <t xml:space="preserve">შემკვრელის დამჭერი ბეტონის </t>
  </si>
  <si>
    <t>გრ/მ</t>
  </si>
  <si>
    <t xml:space="preserve"> არსებული კერამიკული ფილების დაფუგვა </t>
  </si>
  <si>
    <t>მთავარი გამანაწილებელი ფარი DB  (მაღალი ხარისხის)</t>
  </si>
  <si>
    <t>ავტომატური ამომრთველი 16ა 1 პოლუსა</t>
  </si>
  <si>
    <t>ფურნიტურა მაღალი ხარისხის, დიზაინი/ფერი დამკვეთთან შეთანხმებით</t>
  </si>
  <si>
    <t xml:space="preserve">სანათები </t>
  </si>
  <si>
    <t xml:space="preserve">კაბელების ჩასმა და დამალვა თაბაშირ-მუყაოს კედლებში (საჭიროებისამებრ) </t>
  </si>
  <si>
    <t xml:space="preserve">კედლების დამუშავება და მაღალი ხარისხით შეღებვა, საღებავი  Vitex Classic  თეთრი (დამკვეთთან შეთანხმებით) </t>
  </si>
  <si>
    <t>არსებული ლამინირებული პლინტუსის დემონტაჟი</t>
  </si>
  <si>
    <t xml:space="preserve">ფასადის დამუშავება დაშპაკვლა, დაბრიზგვა, შეღებვა  (ფასადის საღებავით ფერი დამკვეთთან შეთანხმებით) </t>
  </si>
  <si>
    <t>ლამინატის დაგება (ქვეშსაგებით)  32 ან 33 კლასი, ევროპული წარმოების, მაღალი ხარისხის (დამკვეთთან შეთანხმებით)</t>
  </si>
  <si>
    <t>თაბაშირ-მუყაოს ჭერის დამუშავება და მაღალი ხარისხით ღებვა საღებავი Vitex Classic  თეთრი   (დამკვეთთან შეთანხმებით) (რიგელები ქვედა მხარე)</t>
  </si>
  <si>
    <t xml:space="preserve">გამანაწილებელი კოლოფი  </t>
  </si>
  <si>
    <t>როზეტი დამიწების კონტაქტით თეთრი გ/მ</t>
  </si>
  <si>
    <t>HDM კაბელი</t>
  </si>
  <si>
    <t>კომპიუტერის  როზეტი 2-იანი (კედელში სამონტაჟო) cat-5</t>
  </si>
  <si>
    <t xml:space="preserve">ქსელის და დენის როზეტების გადაადგილება (საჭიროებისამებრ)  </t>
  </si>
  <si>
    <t>როზეტების და ჩამრთველების მოწესრიგება/ჩამაგრება (საჭიროებისამებრ)</t>
  </si>
  <si>
    <t xml:space="preserve">      ობიექტის დასახელება: "ლიბერთი", ქ.თბილისი: მთაწმინდა 1 ს/ც</t>
  </si>
  <si>
    <t>იატაკის საფარის დემონტაჟი (კერამო გრანიტის ფილა)</t>
  </si>
  <si>
    <t>ქ/ც მოჭიმვის დემონტაჟი (კონსტრუქციამდე საჭიროებისამებრ)</t>
  </si>
  <si>
    <t>ფასადზე დაზიანებული გაჯის ჩამოყრა (ვიტრაჟის ღიობი)</t>
  </si>
  <si>
    <t>ფასადის ვიტრაჟის შუშის დემონტაჟი (დამკვეთთან შეთანხმებით)</t>
  </si>
  <si>
    <t>კარების  დემონტაჟი</t>
  </si>
  <si>
    <t>ჟალუზების დემონტაჟი</t>
  </si>
  <si>
    <t>არსებული ლითონის მოაჯირის შეღებვა (ფერი დამკვეთთან შეთანხმებით)</t>
  </si>
  <si>
    <t xml:space="preserve">კერამოგრანიტის ფილის დაგება არსებულის მსგავსი ფილებით (დამკვეთთან შეთანხმებით) </t>
  </si>
  <si>
    <t xml:space="preserve">მდფ - ის ქარხნული კარი თეთრი სადა ფერის, მაღალი ხარისხის საკეტით და სახელურით (დამკვეთთან შეთანხმებით) </t>
  </si>
  <si>
    <t>არსებული კარის ღებვა თეთრ ფრად (რკინა)</t>
  </si>
  <si>
    <t>გარე აგრეგატების ცხაურის დამუშავება და ღებვა ანტიკოროზიული საღებავით (დამკვეთთან შეთანხმებით)</t>
  </si>
  <si>
    <t>გამწოვის/სავენტილაციო ცხაურის მოწყობა</t>
  </si>
  <si>
    <t>ამსტრონგის შეკიდული ჭერის დემონტაჟი</t>
  </si>
  <si>
    <t xml:space="preserve">ლითონის მილ კვადრატებით 5X8 ზე და შესაბამისი კუთხოვნებით პოდიუმის მოწყობა (ზედაპირი 20 მმ სისქის დიქტის ფენილის მოწყობა) </t>
  </si>
  <si>
    <t xml:space="preserve"> საფეხურის მოწყობა (პროექტის მიხედვით)</t>
  </si>
  <si>
    <t>თაბაშირ-მუყაოს ტიხრის დემონტაჟი</t>
  </si>
  <si>
    <t>ქარხნული ალუმინის სამზოლიანი მოაჯირის მოწყობა</t>
  </si>
  <si>
    <t>არქივის ოთახში სტელაჟი-თაროები (მეტალის კონსტრუქციით და ლამინირებული მდფ-ის მასალით)</t>
  </si>
  <si>
    <t xml:space="preserve"> აგრეგატების სამონტაჟო და დამხმარე მასალები (მონტაჟი შენობის უკანა კედელზე) </t>
  </si>
  <si>
    <t>შიდა ვიტრაჟების დემონტაჟი</t>
  </si>
  <si>
    <t>ლამინატის დემონტაჟი</t>
  </si>
  <si>
    <t>არსებული შუშის მოაჯირის დემონტაჟი</t>
  </si>
  <si>
    <t xml:space="preserve">არსებული სავენტილაციო ცხაურების დემონტაჟი </t>
  </si>
  <si>
    <t>კედლები და ტიხრები (თაბაშირ-მუყაო და ფურნიტურა KNAUF- ის ფირმის)</t>
  </si>
  <si>
    <t xml:space="preserve">ტიხრის მოწყობა თაბაშირ-მუყაოს ფილით, იზოლაციით </t>
  </si>
  <si>
    <t xml:space="preserve">ფასადის შელესვა  (საჭიროებისამებრ)  (დამკვეთთან შეთანხმებით) </t>
  </si>
  <si>
    <t>შესასვლელში ფეხის საწმენდი ხალიჩის მოწყობა ალუმინის ჩარჩოთი (გარე მოხმარების)</t>
  </si>
  <si>
    <t>ალუმინის კუთხოვანები - კიბის საფეხურებისთვის (დამკვეთთან შეთანხმებით) (საჭიროებისამებრ)</t>
  </si>
  <si>
    <t>მდფ-ის პლინტუსი (მაღალი ხარისხის (დამკვეთთან შეთანხმებით ))</t>
  </si>
  <si>
    <t>ბაქნის მოწყობა  დაბრუშატკებული ბაზალტის ფილებით  (დამკვეთთან შეთანხმებით)</t>
  </si>
  <si>
    <t>არსებული რკინის კარის დაზიანებული ადგილების აღდგენა ლითონით და დამუშავება საკეტით და სახელურით (საჭიროებისამებრ)</t>
  </si>
  <si>
    <t>ცენტრალური კარის აღდგენა, საკეტის და სახელურის შეცვლა (საჭიროებისამებრ)</t>
  </si>
  <si>
    <t>ფასადზე არსებული მსგავსი მინის მოწყობა (ნარწთობი) ბანკომატის ღიობების გათვალისწინებით, გადაკრული დამცავი ფირით (200 მიკრონი)</t>
  </si>
  <si>
    <t>არსებული თაბაშირ-მუყაოს ჭერის ამოჭრა აღდგენა (საკომუნიკაციო არხებისთვის, ასევე დაზიანებული ფილების გამოსაყენებლად საჭიროებისამებრ)</t>
  </si>
  <si>
    <t>კედლის ფენკოილების დემონტაჟი/მონტაჟი (სამღებრო სამუშაოებისათვის)</t>
  </si>
  <si>
    <t>დეკორატიული მდფ  ტიხრის განახლება შეკეთება (კიბე)</t>
  </si>
  <si>
    <t>არსებული სავენტილაციო ცხაურების გაწმენდა</t>
  </si>
  <si>
    <t>კონდიცონერის დრენაჟის დაგრძელება  ფასადზე</t>
  </si>
  <si>
    <t xml:space="preserve">რემონტის დასრულების შემდეგ ფართის და  მიმდებარე  ტერიტორიის გენერალური დალაგება/დასუფთავება +  ვიტრაჟების/ვიტრინების  წმენდა შიგნიდან  + გარედან </t>
  </si>
  <si>
    <t>კაბელი ორმაგი იზოლაციით NYM 5X10.0მმ2</t>
  </si>
  <si>
    <t xml:space="preserve">საინსტ. გოფრ. მილი (D32მმ) </t>
  </si>
  <si>
    <t>სამონტაჟო კოლოფი</t>
  </si>
  <si>
    <t>ავტომატური ამომრთველი 50ა 3 პოლუსა</t>
  </si>
  <si>
    <t>როზეტი დამიწების კონტაქტით თეთრი შ/მ</t>
  </si>
  <si>
    <t>როზეტი დამიწების კონტაქტით თეთრი ფლორბოქსში სამონტაჟო</t>
  </si>
  <si>
    <t>არსებული ფურნიტურის ჩანაცვლება ახლით</t>
  </si>
  <si>
    <t>ამსტრონგის პანელური ლედ სანათი 60/60 35-40ვტ (4000კელვ) (მხოლოდ  მონტაჟი სანათებს აწვდის  დამკვეთი, ტრანსპორტირებას თბილისიდან: აეროპორტის მიმდებარე ტერიტორიიდან ანხორციელებს შემსრულებელი)</t>
  </si>
  <si>
    <t>წერტილოვანი ლედ სანათი  12ვტ (4000კელვ) (სანათი შემსრულებლის მიერ შესყიდული დამკვეთთან შეთანხმებით)</t>
  </si>
  <si>
    <t>კომპიუტერის  როზეტი 2-იანი (გარე მონტაჟის) cat-5</t>
  </si>
  <si>
    <t>კომპიუტერის  როზეტი 2-იანი (ფლორ ბოქსში სამონტაჟო) cat-5</t>
  </si>
  <si>
    <t>პაჩპანელი FTP CAT5</t>
  </si>
  <si>
    <t xml:space="preserve">      ობიექტის დასახელება: "ლიბერთი",  ქ.თბილისი: მთაწმინდა 1 ს/ც</t>
  </si>
  <si>
    <t>არსებული ფურნიტურის განახლება/გაწმენდა</t>
  </si>
  <si>
    <t>საკვანძეში არსებული კერამიკული ფილების დაფუგვა</t>
  </si>
  <si>
    <t>კერამიკული ფილის მოწყობა (არსებულის მსგავსი)</t>
  </si>
  <si>
    <t>შუშის ტიხრების მოწყობა, ალუმინის შეღებილი  პროფილით არსებულის მსგავსი (ფერი შავი),  10მმ - იანი გადაკრული დამცავი ფირით (200 მიკრონი)  შესასვლელი/კარით 10მმ ნარწთობი შუშით  (პროექტის შესაბამისად), მაღალი ხარისხის პროფილით და მექანიზმებით (დამკვეთთან შეთანხმებით)</t>
  </si>
  <si>
    <t xml:space="preserve">რიგის აპარატების ტაბლოების და კაბელების გასწორება/მოწესრიგება </t>
  </si>
  <si>
    <t>კომპიუტერული და სატელეფონო ქსელის კაბელი (CAT5) FTP</t>
  </si>
  <si>
    <t>საევაკუაციო გასასვლელის მაჩვენებელი აკუმულატორით (ეგზიტს)   მხოლოდ მონტაჟი. ტრანსპორტირებას თბილისიდან: აეროპორტის მიმდებარე ტერიტორიიდან ანხორციელებს შემსრულებელი)</t>
  </si>
  <si>
    <t>არსებული თაბაშირ- მუყაოს კედლების აღდგენა ახალი თაბაშირ მუყაოს ფილით (საკომუნიკაციო არხებისთვის, ასევე დაზიანებული თაბაშირ-მუყაოს ფილების - საჭიროებისამებრ)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</si>
</sst>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р_._-;\-* #,##0.00_р_._-;_-* &quot;-&quot;??_р_._-;_-@_-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9"/>
      <color theme="3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9"/>
      <color indexed="8"/>
      <name val="AcadNusx"/>
    </font>
    <font>
      <b/>
      <sz val="9"/>
      <color indexed="8"/>
      <name val="AcadNusx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9"/>
      <color indexed="8"/>
      <name val="Calibri"/>
      <family val="2"/>
      <charset val="1"/>
    </font>
    <font>
      <sz val="9"/>
      <name val="Calibri"/>
      <family val="2"/>
      <charset val="204"/>
      <scheme val="minor"/>
    </font>
    <font>
      <sz val="9"/>
      <name val="AcadNusx"/>
    </font>
    <font>
      <sz val="9"/>
      <name val="Calibri"/>
      <family val="2"/>
    </font>
    <font>
      <sz val="9"/>
      <color rgb="FFFF0000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name val="Calibri"/>
      <family val="2"/>
      <charset val="204"/>
    </font>
    <font>
      <sz val="9"/>
      <color indexed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0"/>
      <color rgb="FFFF0000"/>
      <name val="Sylfaen"/>
      <family val="1"/>
    </font>
    <font>
      <sz val="9"/>
      <color theme="6"/>
      <name val="Sylfae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21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justify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justify"/>
    </xf>
    <xf numFmtId="0" fontId="6" fillId="4" borderId="2" xfId="0" applyFont="1" applyFill="1" applyBorder="1" applyAlignment="1" applyProtection="1">
      <alignment vertical="center" wrapText="1"/>
    </xf>
    <xf numFmtId="4" fontId="6" fillId="4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8" fillId="0" borderId="0" xfId="0" applyFont="1" applyBorder="1" applyProtection="1"/>
    <xf numFmtId="2" fontId="9" fillId="0" borderId="0" xfId="0" applyNumberFormat="1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2" fontId="8" fillId="0" borderId="0" xfId="0" applyNumberFormat="1" applyFont="1" applyAlignment="1" applyProtection="1">
      <alignment wrapText="1"/>
    </xf>
    <xf numFmtId="0" fontId="8" fillId="0" borderId="0" xfId="0" applyNumberFormat="1" applyFont="1" applyProtection="1"/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wrapText="1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2" fontId="15" fillId="0" borderId="2" xfId="0" applyNumberFormat="1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left" vertical="center" wrapText="1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/>
    </xf>
    <xf numFmtId="2" fontId="6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Protection="1"/>
    <xf numFmtId="2" fontId="6" fillId="0" borderId="0" xfId="0" applyNumberFormat="1" applyFont="1" applyBorder="1" applyAlignment="1" applyProtection="1">
      <alignment wrapText="1"/>
    </xf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2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8" fillId="0" borderId="0" xfId="0" applyFont="1" applyAlignment="1"/>
    <xf numFmtId="4" fontId="16" fillId="0" borderId="0" xfId="0" applyNumberFormat="1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wrapText="1"/>
    </xf>
    <xf numFmtId="0" fontId="7" fillId="0" borderId="0" xfId="0" applyFont="1" applyFill="1" applyAlignment="1"/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15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8" fillId="0" borderId="0" xfId="0" applyNumberFormat="1" applyFont="1" applyBorder="1" applyProtection="1"/>
    <xf numFmtId="0" fontId="9" fillId="0" borderId="0" xfId="0" applyFont="1" applyBorder="1" applyAlignment="1" applyProtection="1">
      <alignment wrapText="1"/>
    </xf>
    <xf numFmtId="0" fontId="19" fillId="0" borderId="0" xfId="0" applyFont="1" applyAlignment="1" applyProtection="1">
      <alignment wrapText="1"/>
    </xf>
    <xf numFmtId="2" fontId="19" fillId="0" borderId="0" xfId="0" applyNumberFormat="1" applyFont="1" applyAlignment="1" applyProtection="1">
      <alignment wrapText="1"/>
    </xf>
    <xf numFmtId="0" fontId="19" fillId="0" borderId="0" xfId="0" applyNumberFormat="1" applyFont="1" applyProtection="1"/>
    <xf numFmtId="0" fontId="19" fillId="2" borderId="0" xfId="0" applyFont="1" applyFill="1" applyAlignment="1"/>
    <xf numFmtId="2" fontId="22" fillId="5" borderId="8" xfId="0" applyNumberFormat="1" applyFont="1" applyFill="1" applyBorder="1" applyAlignment="1" applyProtection="1">
      <alignment vertical="center" wrapText="1"/>
    </xf>
    <xf numFmtId="0" fontId="22" fillId="6" borderId="8" xfId="0" applyFont="1" applyFill="1" applyBorder="1" applyAlignment="1" applyProtection="1">
      <alignment horizontal="center" vertical="center"/>
    </xf>
    <xf numFmtId="4" fontId="22" fillId="0" borderId="8" xfId="0" applyNumberFormat="1" applyFont="1" applyBorder="1" applyAlignment="1" applyProtection="1">
      <alignment horizontal="center" vertical="center"/>
      <protection locked="0"/>
    </xf>
    <xf numFmtId="4" fontId="22" fillId="0" borderId="8" xfId="0" applyNumberFormat="1" applyFont="1" applyBorder="1" applyAlignment="1" applyProtection="1">
      <alignment horizontal="center" vertical="center"/>
    </xf>
    <xf numFmtId="4" fontId="22" fillId="0" borderId="9" xfId="0" applyNumberFormat="1" applyFont="1" applyBorder="1" applyAlignment="1" applyProtection="1">
      <alignment horizontal="center" vertical="center"/>
    </xf>
    <xf numFmtId="2" fontId="22" fillId="2" borderId="8" xfId="0" applyNumberFormat="1" applyFont="1" applyFill="1" applyBorder="1" applyAlignment="1" applyProtection="1">
      <alignment vertical="center" wrapText="1"/>
    </xf>
    <xf numFmtId="0" fontId="22" fillId="0" borderId="8" xfId="0" applyFont="1" applyFill="1" applyBorder="1" applyAlignment="1" applyProtection="1">
      <alignment horizontal="center" vertical="center"/>
    </xf>
    <xf numFmtId="0" fontId="22" fillId="6" borderId="8" xfId="0" applyFont="1" applyFill="1" applyBorder="1" applyAlignment="1" applyProtection="1">
      <alignment horizontal="center" vertical="center" wrapText="1"/>
    </xf>
    <xf numFmtId="2" fontId="22" fillId="6" borderId="8" xfId="0" applyNumberFormat="1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2" fontId="23" fillId="7" borderId="8" xfId="0" applyNumberFormat="1" applyFont="1" applyFill="1" applyBorder="1" applyAlignment="1" applyProtection="1">
      <alignment horizontal="center" vertical="center" wrapText="1"/>
    </xf>
    <xf numFmtId="0" fontId="22" fillId="7" borderId="8" xfId="0" applyFont="1" applyFill="1" applyBorder="1" applyAlignment="1" applyProtection="1">
      <alignment horizontal="center" vertical="center"/>
    </xf>
    <xf numFmtId="4" fontId="22" fillId="7" borderId="8" xfId="0" applyNumberFormat="1" applyFont="1" applyFill="1" applyBorder="1" applyAlignment="1" applyProtection="1">
      <alignment horizontal="center" vertical="center"/>
      <protection locked="0"/>
    </xf>
    <xf numFmtId="4" fontId="22" fillId="7" borderId="8" xfId="0" applyNumberFormat="1" applyFont="1" applyFill="1" applyBorder="1" applyAlignment="1" applyProtection="1">
      <alignment horizontal="center" vertical="center"/>
    </xf>
    <xf numFmtId="4" fontId="22" fillId="7" borderId="9" xfId="0" applyNumberFormat="1" applyFont="1" applyFill="1" applyBorder="1" applyAlignment="1" applyProtection="1">
      <alignment horizontal="center" vertical="center"/>
    </xf>
    <xf numFmtId="2" fontId="21" fillId="7" borderId="8" xfId="0" applyNumberFormat="1" applyFont="1" applyFill="1" applyBorder="1" applyAlignment="1" applyProtection="1">
      <alignment horizontal="center" vertical="center" wrapText="1"/>
    </xf>
    <xf numFmtId="0" fontId="20" fillId="7" borderId="8" xfId="0" applyFont="1" applyFill="1" applyBorder="1" applyProtection="1"/>
    <xf numFmtId="0" fontId="20" fillId="7" borderId="8" xfId="0" applyFont="1" applyFill="1" applyBorder="1" applyAlignment="1" applyProtection="1">
      <alignment horizontal="center" vertical="center"/>
    </xf>
    <xf numFmtId="0" fontId="20" fillId="7" borderId="9" xfId="0" applyFont="1" applyFill="1" applyBorder="1" applyAlignment="1" applyProtection="1">
      <alignment horizontal="center" vertical="center"/>
    </xf>
    <xf numFmtId="0" fontId="20" fillId="7" borderId="10" xfId="0" applyFont="1" applyFill="1" applyBorder="1" applyAlignment="1" applyProtection="1">
      <alignment horizontal="center" vertical="center"/>
    </xf>
    <xf numFmtId="4" fontId="25" fillId="4" borderId="8" xfId="0" applyNumberFormat="1" applyFont="1" applyFill="1" applyBorder="1" applyAlignment="1" applyProtection="1">
      <alignment horizontal="center" vertical="center" wrapText="1"/>
    </xf>
    <xf numFmtId="0" fontId="28" fillId="8" borderId="2" xfId="0" applyFont="1" applyFill="1" applyBorder="1" applyAlignment="1" applyProtection="1">
      <alignment horizontal="center" vertical="center"/>
    </xf>
    <xf numFmtId="4" fontId="26" fillId="0" borderId="2" xfId="0" applyNumberFormat="1" applyFont="1" applyBorder="1" applyAlignment="1" applyProtection="1">
      <alignment horizontal="center" vertical="center"/>
      <protection locked="0"/>
    </xf>
    <xf numFmtId="4" fontId="26" fillId="0" borderId="2" xfId="0" applyNumberFormat="1" applyFont="1" applyBorder="1" applyAlignment="1" applyProtection="1">
      <alignment horizontal="center" vertical="center"/>
    </xf>
    <xf numFmtId="4" fontId="26" fillId="0" borderId="3" xfId="0" applyNumberFormat="1" applyFont="1" applyBorder="1" applyAlignment="1" applyProtection="1">
      <alignment horizontal="center" vertical="center"/>
    </xf>
    <xf numFmtId="4" fontId="29" fillId="7" borderId="8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vertical="center" wrapText="1"/>
    </xf>
    <xf numFmtId="0" fontId="22" fillId="6" borderId="11" xfId="0" applyFont="1" applyFill="1" applyBorder="1" applyAlignment="1" applyProtection="1">
      <alignment horizontal="center" vertical="center"/>
    </xf>
    <xf numFmtId="0" fontId="31" fillId="0" borderId="8" xfId="6" applyFont="1" applyFill="1" applyBorder="1" applyAlignment="1">
      <alignment horizontal="center" vertical="center" wrapText="1"/>
    </xf>
    <xf numFmtId="4" fontId="27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27" fillId="4" borderId="8" xfId="0" applyNumberFormat="1" applyFont="1" applyFill="1" applyBorder="1" applyAlignment="1" applyProtection="1">
      <alignment horizontal="center" vertical="center" wrapText="1"/>
    </xf>
    <xf numFmtId="4" fontId="27" fillId="4" borderId="9" xfId="0" applyNumberFormat="1" applyFont="1" applyFill="1" applyBorder="1" applyAlignment="1" applyProtection="1">
      <alignment horizontal="center" vertical="center" wrapText="1"/>
    </xf>
    <xf numFmtId="0" fontId="30" fillId="0" borderId="8" xfId="0" applyNumberFormat="1" applyFont="1" applyFill="1" applyBorder="1" applyAlignment="1" applyProtection="1">
      <alignment horizontal="center" vertical="center"/>
    </xf>
    <xf numFmtId="0" fontId="31" fillId="0" borderId="8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>
      <alignment horizontal="center" vertical="center"/>
    </xf>
    <xf numFmtId="0" fontId="27" fillId="0" borderId="8" xfId="5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0" fontId="31" fillId="2" borderId="8" xfId="0" applyNumberFormat="1" applyFont="1" applyFill="1" applyBorder="1" applyAlignment="1" applyProtection="1">
      <alignment horizontal="center" vertical="center"/>
    </xf>
    <xf numFmtId="0" fontId="22" fillId="5" borderId="8" xfId="0" applyFont="1" applyFill="1" applyBorder="1" applyAlignment="1" applyProtection="1">
      <alignment horizontal="center" vertical="center"/>
    </xf>
    <xf numFmtId="4" fontId="22" fillId="2" borderId="8" xfId="0" applyNumberFormat="1" applyFont="1" applyFill="1" applyBorder="1" applyAlignment="1" applyProtection="1">
      <alignment horizontal="center" vertical="center"/>
      <protection locked="0"/>
    </xf>
    <xf numFmtId="4" fontId="22" fillId="2" borderId="8" xfId="0" applyNumberFormat="1" applyFont="1" applyFill="1" applyBorder="1" applyAlignment="1" applyProtection="1">
      <alignment horizontal="center" vertical="center"/>
    </xf>
    <xf numFmtId="4" fontId="22" fillId="2" borderId="9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>
      <alignment wrapText="1"/>
    </xf>
    <xf numFmtId="0" fontId="5" fillId="2" borderId="0" xfId="0" applyFont="1" applyFill="1" applyProtection="1"/>
    <xf numFmtId="2" fontId="28" fillId="2" borderId="2" xfId="0" applyNumberFormat="1" applyFont="1" applyFill="1" applyBorder="1" applyAlignment="1" applyProtection="1">
      <alignment vertical="center" wrapText="1"/>
    </xf>
    <xf numFmtId="0" fontId="32" fillId="0" borderId="8" xfId="0" applyFont="1" applyFill="1" applyBorder="1" applyAlignment="1" applyProtection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26" fillId="0" borderId="2" xfId="7" applyNumberFormat="1" applyFont="1" applyFill="1" applyBorder="1" applyAlignment="1">
      <alignment vertical="center" wrapText="1"/>
    </xf>
    <xf numFmtId="0" fontId="26" fillId="0" borderId="2" xfId="7" applyFont="1" applyFill="1" applyBorder="1" applyAlignment="1">
      <alignment horizontal="center" vertical="center"/>
    </xf>
    <xf numFmtId="0" fontId="27" fillId="0" borderId="2" xfId="5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 applyProtection="1">
      <alignment horizontal="center" vertical="center"/>
    </xf>
    <xf numFmtId="4" fontId="26" fillId="0" borderId="3" xfId="0" applyNumberFormat="1" applyFont="1" applyFill="1" applyBorder="1" applyAlignment="1" applyProtection="1">
      <alignment horizontal="center" vertical="center"/>
    </xf>
    <xf numFmtId="4" fontId="33" fillId="0" borderId="2" xfId="0" applyNumberFormat="1" applyFont="1" applyFill="1" applyBorder="1" applyAlignment="1" applyProtection="1">
      <alignment horizontal="center" vertical="center"/>
    </xf>
    <xf numFmtId="4" fontId="26" fillId="4" borderId="2" xfId="0" applyNumberFormat="1" applyFont="1" applyFill="1" applyBorder="1" applyAlignment="1" applyProtection="1">
      <alignment horizontal="center" vertical="center"/>
      <protection locked="0"/>
    </xf>
    <xf numFmtId="4" fontId="26" fillId="4" borderId="2" xfId="0" applyNumberFormat="1" applyFont="1" applyFill="1" applyBorder="1" applyAlignment="1" applyProtection="1">
      <alignment horizontal="center" vertical="center"/>
    </xf>
    <xf numFmtId="4" fontId="26" fillId="4" borderId="3" xfId="0" applyNumberFormat="1" applyFont="1" applyFill="1" applyBorder="1" applyAlignment="1" applyProtection="1">
      <alignment horizontal="center" vertical="center"/>
    </xf>
    <xf numFmtId="4" fontId="33" fillId="4" borderId="2" xfId="0" applyNumberFormat="1" applyFont="1" applyFill="1" applyBorder="1" applyAlignment="1" applyProtection="1">
      <alignment horizontal="center" vertical="center"/>
    </xf>
    <xf numFmtId="0" fontId="26" fillId="0" borderId="2" xfId="6" applyNumberFormat="1" applyFont="1" applyFill="1" applyBorder="1" applyAlignment="1">
      <alignment horizontal="left" vertical="center" wrapText="1"/>
    </xf>
    <xf numFmtId="0" fontId="26" fillId="0" borderId="2" xfId="6" applyFont="1" applyFill="1" applyBorder="1" applyAlignment="1">
      <alignment horizontal="center" vertical="center"/>
    </xf>
    <xf numFmtId="0" fontId="33" fillId="0" borderId="2" xfId="6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26" fillId="2" borderId="2" xfId="6" applyNumberFormat="1" applyFont="1" applyFill="1" applyBorder="1" applyAlignment="1">
      <alignment horizontal="left" vertical="center" wrapText="1"/>
    </xf>
    <xf numFmtId="0" fontId="26" fillId="2" borderId="2" xfId="6" applyFont="1" applyFill="1" applyBorder="1" applyAlignment="1">
      <alignment horizontal="center" vertical="center"/>
    </xf>
    <xf numFmtId="0" fontId="27" fillId="2" borderId="2" xfId="5" applyNumberFormat="1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 wrapText="1"/>
    </xf>
    <xf numFmtId="0" fontId="31" fillId="2" borderId="8" xfId="6" applyFont="1" applyFill="1" applyBorder="1" applyAlignment="1">
      <alignment horizontal="left" vertical="center" wrapText="1"/>
    </xf>
    <xf numFmtId="2" fontId="22" fillId="2" borderId="12" xfId="0" applyNumberFormat="1" applyFont="1" applyFill="1" applyBorder="1" applyAlignment="1" applyProtection="1">
      <alignment vertical="center" wrapText="1"/>
    </xf>
    <xf numFmtId="0" fontId="32" fillId="4" borderId="8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center" vertical="center"/>
    </xf>
    <xf numFmtId="2" fontId="28" fillId="2" borderId="0" xfId="0" applyNumberFormat="1" applyFont="1" applyFill="1" applyBorder="1" applyAlignment="1" applyProtection="1">
      <alignment vertical="center" wrapText="1"/>
    </xf>
    <xf numFmtId="2" fontId="22" fillId="5" borderId="8" xfId="0" applyNumberFormat="1" applyFont="1" applyFill="1" applyBorder="1" applyAlignment="1" applyProtection="1">
      <alignment horizontal="left" vertical="center" wrapText="1"/>
    </xf>
    <xf numFmtId="2" fontId="22" fillId="5" borderId="8" xfId="0" applyNumberFormat="1" applyFont="1" applyFill="1" applyBorder="1" applyAlignment="1" applyProtection="1">
      <alignment vertical="center"/>
    </xf>
    <xf numFmtId="2" fontId="5" fillId="2" borderId="2" xfId="0" applyNumberFormat="1" applyFont="1" applyFill="1" applyBorder="1" applyAlignment="1" applyProtection="1">
      <alignment vertical="center" wrapText="1"/>
    </xf>
    <xf numFmtId="0" fontId="26" fillId="2" borderId="2" xfId="0" applyFont="1" applyFill="1" applyBorder="1" applyAlignment="1" applyProtection="1">
      <alignment horizontal="center" vertical="center"/>
    </xf>
    <xf numFmtId="2" fontId="26" fillId="2" borderId="2" xfId="0" applyNumberFormat="1" applyFont="1" applyFill="1" applyBorder="1" applyAlignment="1" applyProtection="1">
      <alignment vertical="center" wrapText="1"/>
    </xf>
    <xf numFmtId="0" fontId="26" fillId="2" borderId="2" xfId="0" applyNumberFormat="1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wrapText="1"/>
    </xf>
    <xf numFmtId="0" fontId="26" fillId="0" borderId="0" xfId="0" applyFont="1" applyProtection="1"/>
    <xf numFmtId="0" fontId="24" fillId="7" borderId="8" xfId="0" applyFont="1" applyFill="1" applyBorder="1" applyAlignment="1" applyProtection="1">
      <alignment horizontal="center" vertical="center" wrapText="1"/>
    </xf>
    <xf numFmtId="4" fontId="20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4" fillId="0" borderId="0" xfId="0" applyFont="1" applyAlignment="1" applyProtection="1">
      <alignment wrapText="1"/>
    </xf>
    <xf numFmtId="0" fontId="38" fillId="0" borderId="0" xfId="0" applyFont="1" applyFill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16" fillId="0" borderId="0" xfId="0" applyFont="1" applyAlignment="1">
      <alignment horizontal="center"/>
    </xf>
    <xf numFmtId="0" fontId="35" fillId="4" borderId="3" xfId="6" applyFont="1" applyFill="1" applyBorder="1" applyAlignment="1">
      <alignment horizontal="center" vertical="center"/>
    </xf>
    <xf numFmtId="0" fontId="35" fillId="4" borderId="7" xfId="6" applyFont="1" applyFill="1" applyBorder="1" applyAlignment="1">
      <alignment horizontal="center" vertical="center"/>
    </xf>
    <xf numFmtId="0" fontId="35" fillId="4" borderId="6" xfId="6" applyFont="1" applyFill="1" applyBorder="1" applyAlignment="1">
      <alignment horizontal="center" vertical="center"/>
    </xf>
    <xf numFmtId="0" fontId="24" fillId="7" borderId="8" xfId="0" applyFont="1" applyFill="1" applyBorder="1" applyAlignment="1" applyProtection="1">
      <alignment horizontal="center" vertical="center" wrapText="1"/>
    </xf>
    <xf numFmtId="0" fontId="34" fillId="4" borderId="2" xfId="6" applyFont="1" applyFill="1" applyBorder="1" applyAlignment="1">
      <alignment horizontal="center" vertical="center"/>
    </xf>
    <xf numFmtId="0" fontId="35" fillId="4" borderId="2" xfId="6" applyFont="1" applyFill="1" applyBorder="1" applyAlignment="1">
      <alignment horizontal="center" vertical="center"/>
    </xf>
  </cellXfs>
  <cellStyles count="14">
    <cellStyle name="Comma" xfId="5" builtinId="3"/>
    <cellStyle name="Comma 2" xfId="2"/>
    <cellStyle name="Comma 2 2" xfId="9"/>
    <cellStyle name="Comma 2 3" xfId="11"/>
    <cellStyle name="Comma 2 4" xfId="8"/>
    <cellStyle name="Comma 2 5" xfId="13"/>
    <cellStyle name="Comma 3" xfId="4"/>
    <cellStyle name="Comma 4" xfId="10"/>
    <cellStyle name="Normal" xfId="0" builtinId="0"/>
    <cellStyle name="Normal 2" xfId="1"/>
    <cellStyle name="Normal 3" xfId="3"/>
    <cellStyle name="Normal 4" xfId="12"/>
    <cellStyle name="Normal_1 axali Fasebi" xfId="6"/>
    <cellStyle name="Normal_Sheet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C17" sqref="C17"/>
    </sheetView>
  </sheetViews>
  <sheetFormatPr defaultRowHeight="12.75" x14ac:dyDescent="0.25"/>
  <cols>
    <col min="1" max="1" width="7.7109375" style="1" customWidth="1"/>
    <col min="2" max="2" width="8.5703125" style="1" customWidth="1"/>
    <col min="3" max="3" width="36.42578125" style="1" customWidth="1"/>
    <col min="4" max="4" width="47" style="1" customWidth="1"/>
    <col min="5" max="248" width="9.140625" style="1"/>
    <col min="249" max="249" width="7.7109375" style="1" customWidth="1"/>
    <col min="250" max="250" width="8.5703125" style="1" customWidth="1"/>
    <col min="251" max="251" width="43.7109375" style="1" customWidth="1"/>
    <col min="252" max="252" width="17.7109375" style="1" customWidth="1"/>
    <col min="253" max="253" width="16.28515625" style="1" customWidth="1"/>
    <col min="254" max="254" width="9.140625" style="1"/>
    <col min="255" max="255" width="10" style="1" customWidth="1"/>
    <col min="256" max="504" width="9.140625" style="1"/>
    <col min="505" max="505" width="7.7109375" style="1" customWidth="1"/>
    <col min="506" max="506" width="8.5703125" style="1" customWidth="1"/>
    <col min="507" max="507" width="43.7109375" style="1" customWidth="1"/>
    <col min="508" max="508" width="17.7109375" style="1" customWidth="1"/>
    <col min="509" max="509" width="16.28515625" style="1" customWidth="1"/>
    <col min="510" max="510" width="9.140625" style="1"/>
    <col min="511" max="511" width="10" style="1" customWidth="1"/>
    <col min="512" max="760" width="9.140625" style="1"/>
    <col min="761" max="761" width="7.7109375" style="1" customWidth="1"/>
    <col min="762" max="762" width="8.5703125" style="1" customWidth="1"/>
    <col min="763" max="763" width="43.7109375" style="1" customWidth="1"/>
    <col min="764" max="764" width="17.7109375" style="1" customWidth="1"/>
    <col min="765" max="765" width="16.28515625" style="1" customWidth="1"/>
    <col min="766" max="766" width="9.140625" style="1"/>
    <col min="767" max="767" width="10" style="1" customWidth="1"/>
    <col min="768" max="1016" width="9.140625" style="1"/>
    <col min="1017" max="1017" width="7.7109375" style="1" customWidth="1"/>
    <col min="1018" max="1018" width="8.5703125" style="1" customWidth="1"/>
    <col min="1019" max="1019" width="43.7109375" style="1" customWidth="1"/>
    <col min="1020" max="1020" width="17.7109375" style="1" customWidth="1"/>
    <col min="1021" max="1021" width="16.28515625" style="1" customWidth="1"/>
    <col min="1022" max="1022" width="9.140625" style="1"/>
    <col min="1023" max="1023" width="10" style="1" customWidth="1"/>
    <col min="1024" max="1272" width="9.140625" style="1"/>
    <col min="1273" max="1273" width="7.7109375" style="1" customWidth="1"/>
    <col min="1274" max="1274" width="8.5703125" style="1" customWidth="1"/>
    <col min="1275" max="1275" width="43.7109375" style="1" customWidth="1"/>
    <col min="1276" max="1276" width="17.7109375" style="1" customWidth="1"/>
    <col min="1277" max="1277" width="16.28515625" style="1" customWidth="1"/>
    <col min="1278" max="1278" width="9.140625" style="1"/>
    <col min="1279" max="1279" width="10" style="1" customWidth="1"/>
    <col min="1280" max="1528" width="9.140625" style="1"/>
    <col min="1529" max="1529" width="7.7109375" style="1" customWidth="1"/>
    <col min="1530" max="1530" width="8.5703125" style="1" customWidth="1"/>
    <col min="1531" max="1531" width="43.7109375" style="1" customWidth="1"/>
    <col min="1532" max="1532" width="17.7109375" style="1" customWidth="1"/>
    <col min="1533" max="1533" width="16.28515625" style="1" customWidth="1"/>
    <col min="1534" max="1534" width="9.140625" style="1"/>
    <col min="1535" max="1535" width="10" style="1" customWidth="1"/>
    <col min="1536" max="1784" width="9.140625" style="1"/>
    <col min="1785" max="1785" width="7.7109375" style="1" customWidth="1"/>
    <col min="1786" max="1786" width="8.5703125" style="1" customWidth="1"/>
    <col min="1787" max="1787" width="43.7109375" style="1" customWidth="1"/>
    <col min="1788" max="1788" width="17.7109375" style="1" customWidth="1"/>
    <col min="1789" max="1789" width="16.28515625" style="1" customWidth="1"/>
    <col min="1790" max="1790" width="9.140625" style="1"/>
    <col min="1791" max="1791" width="10" style="1" customWidth="1"/>
    <col min="1792" max="2040" width="9.140625" style="1"/>
    <col min="2041" max="2041" width="7.7109375" style="1" customWidth="1"/>
    <col min="2042" max="2042" width="8.5703125" style="1" customWidth="1"/>
    <col min="2043" max="2043" width="43.7109375" style="1" customWidth="1"/>
    <col min="2044" max="2044" width="17.7109375" style="1" customWidth="1"/>
    <col min="2045" max="2045" width="16.28515625" style="1" customWidth="1"/>
    <col min="2046" max="2046" width="9.140625" style="1"/>
    <col min="2047" max="2047" width="10" style="1" customWidth="1"/>
    <col min="2048" max="2296" width="9.140625" style="1"/>
    <col min="2297" max="2297" width="7.7109375" style="1" customWidth="1"/>
    <col min="2298" max="2298" width="8.5703125" style="1" customWidth="1"/>
    <col min="2299" max="2299" width="43.7109375" style="1" customWidth="1"/>
    <col min="2300" max="2300" width="17.7109375" style="1" customWidth="1"/>
    <col min="2301" max="2301" width="16.28515625" style="1" customWidth="1"/>
    <col min="2302" max="2302" width="9.140625" style="1"/>
    <col min="2303" max="2303" width="10" style="1" customWidth="1"/>
    <col min="2304" max="2552" width="9.140625" style="1"/>
    <col min="2553" max="2553" width="7.7109375" style="1" customWidth="1"/>
    <col min="2554" max="2554" width="8.5703125" style="1" customWidth="1"/>
    <col min="2555" max="2555" width="43.7109375" style="1" customWidth="1"/>
    <col min="2556" max="2556" width="17.7109375" style="1" customWidth="1"/>
    <col min="2557" max="2557" width="16.28515625" style="1" customWidth="1"/>
    <col min="2558" max="2558" width="9.140625" style="1"/>
    <col min="2559" max="2559" width="10" style="1" customWidth="1"/>
    <col min="2560" max="2808" width="9.140625" style="1"/>
    <col min="2809" max="2809" width="7.7109375" style="1" customWidth="1"/>
    <col min="2810" max="2810" width="8.5703125" style="1" customWidth="1"/>
    <col min="2811" max="2811" width="43.7109375" style="1" customWidth="1"/>
    <col min="2812" max="2812" width="17.7109375" style="1" customWidth="1"/>
    <col min="2813" max="2813" width="16.28515625" style="1" customWidth="1"/>
    <col min="2814" max="2814" width="9.140625" style="1"/>
    <col min="2815" max="2815" width="10" style="1" customWidth="1"/>
    <col min="2816" max="3064" width="9.140625" style="1"/>
    <col min="3065" max="3065" width="7.7109375" style="1" customWidth="1"/>
    <col min="3066" max="3066" width="8.5703125" style="1" customWidth="1"/>
    <col min="3067" max="3067" width="43.7109375" style="1" customWidth="1"/>
    <col min="3068" max="3068" width="17.7109375" style="1" customWidth="1"/>
    <col min="3069" max="3069" width="16.28515625" style="1" customWidth="1"/>
    <col min="3070" max="3070" width="9.140625" style="1"/>
    <col min="3071" max="3071" width="10" style="1" customWidth="1"/>
    <col min="3072" max="3320" width="9.140625" style="1"/>
    <col min="3321" max="3321" width="7.7109375" style="1" customWidth="1"/>
    <col min="3322" max="3322" width="8.5703125" style="1" customWidth="1"/>
    <col min="3323" max="3323" width="43.7109375" style="1" customWidth="1"/>
    <col min="3324" max="3324" width="17.7109375" style="1" customWidth="1"/>
    <col min="3325" max="3325" width="16.28515625" style="1" customWidth="1"/>
    <col min="3326" max="3326" width="9.140625" style="1"/>
    <col min="3327" max="3327" width="10" style="1" customWidth="1"/>
    <col min="3328" max="3576" width="9.140625" style="1"/>
    <col min="3577" max="3577" width="7.7109375" style="1" customWidth="1"/>
    <col min="3578" max="3578" width="8.5703125" style="1" customWidth="1"/>
    <col min="3579" max="3579" width="43.7109375" style="1" customWidth="1"/>
    <col min="3580" max="3580" width="17.7109375" style="1" customWidth="1"/>
    <col min="3581" max="3581" width="16.28515625" style="1" customWidth="1"/>
    <col min="3582" max="3582" width="9.140625" style="1"/>
    <col min="3583" max="3583" width="10" style="1" customWidth="1"/>
    <col min="3584" max="3832" width="9.140625" style="1"/>
    <col min="3833" max="3833" width="7.7109375" style="1" customWidth="1"/>
    <col min="3834" max="3834" width="8.5703125" style="1" customWidth="1"/>
    <col min="3835" max="3835" width="43.7109375" style="1" customWidth="1"/>
    <col min="3836" max="3836" width="17.7109375" style="1" customWidth="1"/>
    <col min="3837" max="3837" width="16.28515625" style="1" customWidth="1"/>
    <col min="3838" max="3838" width="9.140625" style="1"/>
    <col min="3839" max="3839" width="10" style="1" customWidth="1"/>
    <col min="3840" max="4088" width="9.140625" style="1"/>
    <col min="4089" max="4089" width="7.7109375" style="1" customWidth="1"/>
    <col min="4090" max="4090" width="8.5703125" style="1" customWidth="1"/>
    <col min="4091" max="4091" width="43.7109375" style="1" customWidth="1"/>
    <col min="4092" max="4092" width="17.7109375" style="1" customWidth="1"/>
    <col min="4093" max="4093" width="16.28515625" style="1" customWidth="1"/>
    <col min="4094" max="4094" width="9.140625" style="1"/>
    <col min="4095" max="4095" width="10" style="1" customWidth="1"/>
    <col min="4096" max="4344" width="9.140625" style="1"/>
    <col min="4345" max="4345" width="7.7109375" style="1" customWidth="1"/>
    <col min="4346" max="4346" width="8.5703125" style="1" customWidth="1"/>
    <col min="4347" max="4347" width="43.7109375" style="1" customWidth="1"/>
    <col min="4348" max="4348" width="17.7109375" style="1" customWidth="1"/>
    <col min="4349" max="4349" width="16.28515625" style="1" customWidth="1"/>
    <col min="4350" max="4350" width="9.140625" style="1"/>
    <col min="4351" max="4351" width="10" style="1" customWidth="1"/>
    <col min="4352" max="4600" width="9.140625" style="1"/>
    <col min="4601" max="4601" width="7.7109375" style="1" customWidth="1"/>
    <col min="4602" max="4602" width="8.5703125" style="1" customWidth="1"/>
    <col min="4603" max="4603" width="43.7109375" style="1" customWidth="1"/>
    <col min="4604" max="4604" width="17.7109375" style="1" customWidth="1"/>
    <col min="4605" max="4605" width="16.28515625" style="1" customWidth="1"/>
    <col min="4606" max="4606" width="9.140625" style="1"/>
    <col min="4607" max="4607" width="10" style="1" customWidth="1"/>
    <col min="4608" max="4856" width="9.140625" style="1"/>
    <col min="4857" max="4857" width="7.7109375" style="1" customWidth="1"/>
    <col min="4858" max="4858" width="8.5703125" style="1" customWidth="1"/>
    <col min="4859" max="4859" width="43.7109375" style="1" customWidth="1"/>
    <col min="4860" max="4860" width="17.7109375" style="1" customWidth="1"/>
    <col min="4861" max="4861" width="16.28515625" style="1" customWidth="1"/>
    <col min="4862" max="4862" width="9.140625" style="1"/>
    <col min="4863" max="4863" width="10" style="1" customWidth="1"/>
    <col min="4864" max="5112" width="9.140625" style="1"/>
    <col min="5113" max="5113" width="7.7109375" style="1" customWidth="1"/>
    <col min="5114" max="5114" width="8.5703125" style="1" customWidth="1"/>
    <col min="5115" max="5115" width="43.7109375" style="1" customWidth="1"/>
    <col min="5116" max="5116" width="17.7109375" style="1" customWidth="1"/>
    <col min="5117" max="5117" width="16.28515625" style="1" customWidth="1"/>
    <col min="5118" max="5118" width="9.140625" style="1"/>
    <col min="5119" max="5119" width="10" style="1" customWidth="1"/>
    <col min="5120" max="5368" width="9.140625" style="1"/>
    <col min="5369" max="5369" width="7.7109375" style="1" customWidth="1"/>
    <col min="5370" max="5370" width="8.5703125" style="1" customWidth="1"/>
    <col min="5371" max="5371" width="43.7109375" style="1" customWidth="1"/>
    <col min="5372" max="5372" width="17.7109375" style="1" customWidth="1"/>
    <col min="5373" max="5373" width="16.28515625" style="1" customWidth="1"/>
    <col min="5374" max="5374" width="9.140625" style="1"/>
    <col min="5375" max="5375" width="10" style="1" customWidth="1"/>
    <col min="5376" max="5624" width="9.140625" style="1"/>
    <col min="5625" max="5625" width="7.7109375" style="1" customWidth="1"/>
    <col min="5626" max="5626" width="8.5703125" style="1" customWidth="1"/>
    <col min="5627" max="5627" width="43.7109375" style="1" customWidth="1"/>
    <col min="5628" max="5628" width="17.7109375" style="1" customWidth="1"/>
    <col min="5629" max="5629" width="16.28515625" style="1" customWidth="1"/>
    <col min="5630" max="5630" width="9.140625" style="1"/>
    <col min="5631" max="5631" width="10" style="1" customWidth="1"/>
    <col min="5632" max="5880" width="9.140625" style="1"/>
    <col min="5881" max="5881" width="7.7109375" style="1" customWidth="1"/>
    <col min="5882" max="5882" width="8.5703125" style="1" customWidth="1"/>
    <col min="5883" max="5883" width="43.7109375" style="1" customWidth="1"/>
    <col min="5884" max="5884" width="17.7109375" style="1" customWidth="1"/>
    <col min="5885" max="5885" width="16.28515625" style="1" customWidth="1"/>
    <col min="5886" max="5886" width="9.140625" style="1"/>
    <col min="5887" max="5887" width="10" style="1" customWidth="1"/>
    <col min="5888" max="6136" width="9.140625" style="1"/>
    <col min="6137" max="6137" width="7.7109375" style="1" customWidth="1"/>
    <col min="6138" max="6138" width="8.5703125" style="1" customWidth="1"/>
    <col min="6139" max="6139" width="43.7109375" style="1" customWidth="1"/>
    <col min="6140" max="6140" width="17.7109375" style="1" customWidth="1"/>
    <col min="6141" max="6141" width="16.28515625" style="1" customWidth="1"/>
    <col min="6142" max="6142" width="9.140625" style="1"/>
    <col min="6143" max="6143" width="10" style="1" customWidth="1"/>
    <col min="6144" max="6392" width="9.140625" style="1"/>
    <col min="6393" max="6393" width="7.7109375" style="1" customWidth="1"/>
    <col min="6394" max="6394" width="8.5703125" style="1" customWidth="1"/>
    <col min="6395" max="6395" width="43.7109375" style="1" customWidth="1"/>
    <col min="6396" max="6396" width="17.7109375" style="1" customWidth="1"/>
    <col min="6397" max="6397" width="16.28515625" style="1" customWidth="1"/>
    <col min="6398" max="6398" width="9.140625" style="1"/>
    <col min="6399" max="6399" width="10" style="1" customWidth="1"/>
    <col min="6400" max="6648" width="9.140625" style="1"/>
    <col min="6649" max="6649" width="7.7109375" style="1" customWidth="1"/>
    <col min="6650" max="6650" width="8.5703125" style="1" customWidth="1"/>
    <col min="6651" max="6651" width="43.7109375" style="1" customWidth="1"/>
    <col min="6652" max="6652" width="17.7109375" style="1" customWidth="1"/>
    <col min="6653" max="6653" width="16.28515625" style="1" customWidth="1"/>
    <col min="6654" max="6654" width="9.140625" style="1"/>
    <col min="6655" max="6655" width="10" style="1" customWidth="1"/>
    <col min="6656" max="6904" width="9.140625" style="1"/>
    <col min="6905" max="6905" width="7.7109375" style="1" customWidth="1"/>
    <col min="6906" max="6906" width="8.5703125" style="1" customWidth="1"/>
    <col min="6907" max="6907" width="43.7109375" style="1" customWidth="1"/>
    <col min="6908" max="6908" width="17.7109375" style="1" customWidth="1"/>
    <col min="6909" max="6909" width="16.28515625" style="1" customWidth="1"/>
    <col min="6910" max="6910" width="9.140625" style="1"/>
    <col min="6911" max="6911" width="10" style="1" customWidth="1"/>
    <col min="6912" max="7160" width="9.140625" style="1"/>
    <col min="7161" max="7161" width="7.7109375" style="1" customWidth="1"/>
    <col min="7162" max="7162" width="8.5703125" style="1" customWidth="1"/>
    <col min="7163" max="7163" width="43.7109375" style="1" customWidth="1"/>
    <col min="7164" max="7164" width="17.7109375" style="1" customWidth="1"/>
    <col min="7165" max="7165" width="16.28515625" style="1" customWidth="1"/>
    <col min="7166" max="7166" width="9.140625" style="1"/>
    <col min="7167" max="7167" width="10" style="1" customWidth="1"/>
    <col min="7168" max="7416" width="9.140625" style="1"/>
    <col min="7417" max="7417" width="7.7109375" style="1" customWidth="1"/>
    <col min="7418" max="7418" width="8.5703125" style="1" customWidth="1"/>
    <col min="7419" max="7419" width="43.7109375" style="1" customWidth="1"/>
    <col min="7420" max="7420" width="17.7109375" style="1" customWidth="1"/>
    <col min="7421" max="7421" width="16.28515625" style="1" customWidth="1"/>
    <col min="7422" max="7422" width="9.140625" style="1"/>
    <col min="7423" max="7423" width="10" style="1" customWidth="1"/>
    <col min="7424" max="7672" width="9.140625" style="1"/>
    <col min="7673" max="7673" width="7.7109375" style="1" customWidth="1"/>
    <col min="7674" max="7674" width="8.5703125" style="1" customWidth="1"/>
    <col min="7675" max="7675" width="43.7109375" style="1" customWidth="1"/>
    <col min="7676" max="7676" width="17.7109375" style="1" customWidth="1"/>
    <col min="7677" max="7677" width="16.28515625" style="1" customWidth="1"/>
    <col min="7678" max="7678" width="9.140625" style="1"/>
    <col min="7679" max="7679" width="10" style="1" customWidth="1"/>
    <col min="7680" max="7928" width="9.140625" style="1"/>
    <col min="7929" max="7929" width="7.7109375" style="1" customWidth="1"/>
    <col min="7930" max="7930" width="8.5703125" style="1" customWidth="1"/>
    <col min="7931" max="7931" width="43.7109375" style="1" customWidth="1"/>
    <col min="7932" max="7932" width="17.7109375" style="1" customWidth="1"/>
    <col min="7933" max="7933" width="16.28515625" style="1" customWidth="1"/>
    <col min="7934" max="7934" width="9.140625" style="1"/>
    <col min="7935" max="7935" width="10" style="1" customWidth="1"/>
    <col min="7936" max="8184" width="9.140625" style="1"/>
    <col min="8185" max="8185" width="7.7109375" style="1" customWidth="1"/>
    <col min="8186" max="8186" width="8.5703125" style="1" customWidth="1"/>
    <col min="8187" max="8187" width="43.7109375" style="1" customWidth="1"/>
    <col min="8188" max="8188" width="17.7109375" style="1" customWidth="1"/>
    <col min="8189" max="8189" width="16.28515625" style="1" customWidth="1"/>
    <col min="8190" max="8190" width="9.140625" style="1"/>
    <col min="8191" max="8191" width="10" style="1" customWidth="1"/>
    <col min="8192" max="8440" width="9.140625" style="1"/>
    <col min="8441" max="8441" width="7.7109375" style="1" customWidth="1"/>
    <col min="8442" max="8442" width="8.5703125" style="1" customWidth="1"/>
    <col min="8443" max="8443" width="43.7109375" style="1" customWidth="1"/>
    <col min="8444" max="8444" width="17.7109375" style="1" customWidth="1"/>
    <col min="8445" max="8445" width="16.28515625" style="1" customWidth="1"/>
    <col min="8446" max="8446" width="9.140625" style="1"/>
    <col min="8447" max="8447" width="10" style="1" customWidth="1"/>
    <col min="8448" max="8696" width="9.140625" style="1"/>
    <col min="8697" max="8697" width="7.7109375" style="1" customWidth="1"/>
    <col min="8698" max="8698" width="8.5703125" style="1" customWidth="1"/>
    <col min="8699" max="8699" width="43.7109375" style="1" customWidth="1"/>
    <col min="8700" max="8700" width="17.7109375" style="1" customWidth="1"/>
    <col min="8701" max="8701" width="16.28515625" style="1" customWidth="1"/>
    <col min="8702" max="8702" width="9.140625" style="1"/>
    <col min="8703" max="8703" width="10" style="1" customWidth="1"/>
    <col min="8704" max="8952" width="9.140625" style="1"/>
    <col min="8953" max="8953" width="7.7109375" style="1" customWidth="1"/>
    <col min="8954" max="8954" width="8.5703125" style="1" customWidth="1"/>
    <col min="8955" max="8955" width="43.7109375" style="1" customWidth="1"/>
    <col min="8956" max="8956" width="17.7109375" style="1" customWidth="1"/>
    <col min="8957" max="8957" width="16.28515625" style="1" customWidth="1"/>
    <col min="8958" max="8958" width="9.140625" style="1"/>
    <col min="8959" max="8959" width="10" style="1" customWidth="1"/>
    <col min="8960" max="9208" width="9.140625" style="1"/>
    <col min="9209" max="9209" width="7.7109375" style="1" customWidth="1"/>
    <col min="9210" max="9210" width="8.5703125" style="1" customWidth="1"/>
    <col min="9211" max="9211" width="43.7109375" style="1" customWidth="1"/>
    <col min="9212" max="9212" width="17.7109375" style="1" customWidth="1"/>
    <col min="9213" max="9213" width="16.28515625" style="1" customWidth="1"/>
    <col min="9214" max="9214" width="9.140625" style="1"/>
    <col min="9215" max="9215" width="10" style="1" customWidth="1"/>
    <col min="9216" max="9464" width="9.140625" style="1"/>
    <col min="9465" max="9465" width="7.7109375" style="1" customWidth="1"/>
    <col min="9466" max="9466" width="8.5703125" style="1" customWidth="1"/>
    <col min="9467" max="9467" width="43.7109375" style="1" customWidth="1"/>
    <col min="9468" max="9468" width="17.7109375" style="1" customWidth="1"/>
    <col min="9469" max="9469" width="16.28515625" style="1" customWidth="1"/>
    <col min="9470" max="9470" width="9.140625" style="1"/>
    <col min="9471" max="9471" width="10" style="1" customWidth="1"/>
    <col min="9472" max="9720" width="9.140625" style="1"/>
    <col min="9721" max="9721" width="7.7109375" style="1" customWidth="1"/>
    <col min="9722" max="9722" width="8.5703125" style="1" customWidth="1"/>
    <col min="9723" max="9723" width="43.7109375" style="1" customWidth="1"/>
    <col min="9724" max="9724" width="17.7109375" style="1" customWidth="1"/>
    <col min="9725" max="9725" width="16.28515625" style="1" customWidth="1"/>
    <col min="9726" max="9726" width="9.140625" style="1"/>
    <col min="9727" max="9727" width="10" style="1" customWidth="1"/>
    <col min="9728" max="9976" width="9.140625" style="1"/>
    <col min="9977" max="9977" width="7.7109375" style="1" customWidth="1"/>
    <col min="9978" max="9978" width="8.5703125" style="1" customWidth="1"/>
    <col min="9979" max="9979" width="43.7109375" style="1" customWidth="1"/>
    <col min="9980" max="9980" width="17.7109375" style="1" customWidth="1"/>
    <col min="9981" max="9981" width="16.28515625" style="1" customWidth="1"/>
    <col min="9982" max="9982" width="9.140625" style="1"/>
    <col min="9983" max="9983" width="10" style="1" customWidth="1"/>
    <col min="9984" max="10232" width="9.140625" style="1"/>
    <col min="10233" max="10233" width="7.7109375" style="1" customWidth="1"/>
    <col min="10234" max="10234" width="8.5703125" style="1" customWidth="1"/>
    <col min="10235" max="10235" width="43.7109375" style="1" customWidth="1"/>
    <col min="10236" max="10236" width="17.7109375" style="1" customWidth="1"/>
    <col min="10237" max="10237" width="16.28515625" style="1" customWidth="1"/>
    <col min="10238" max="10238" width="9.140625" style="1"/>
    <col min="10239" max="10239" width="10" style="1" customWidth="1"/>
    <col min="10240" max="10488" width="9.140625" style="1"/>
    <col min="10489" max="10489" width="7.7109375" style="1" customWidth="1"/>
    <col min="10490" max="10490" width="8.5703125" style="1" customWidth="1"/>
    <col min="10491" max="10491" width="43.7109375" style="1" customWidth="1"/>
    <col min="10492" max="10492" width="17.7109375" style="1" customWidth="1"/>
    <col min="10493" max="10493" width="16.28515625" style="1" customWidth="1"/>
    <col min="10494" max="10494" width="9.140625" style="1"/>
    <col min="10495" max="10495" width="10" style="1" customWidth="1"/>
    <col min="10496" max="10744" width="9.140625" style="1"/>
    <col min="10745" max="10745" width="7.7109375" style="1" customWidth="1"/>
    <col min="10746" max="10746" width="8.5703125" style="1" customWidth="1"/>
    <col min="10747" max="10747" width="43.7109375" style="1" customWidth="1"/>
    <col min="10748" max="10748" width="17.7109375" style="1" customWidth="1"/>
    <col min="10749" max="10749" width="16.28515625" style="1" customWidth="1"/>
    <col min="10750" max="10750" width="9.140625" style="1"/>
    <col min="10751" max="10751" width="10" style="1" customWidth="1"/>
    <col min="10752" max="11000" width="9.140625" style="1"/>
    <col min="11001" max="11001" width="7.7109375" style="1" customWidth="1"/>
    <col min="11002" max="11002" width="8.5703125" style="1" customWidth="1"/>
    <col min="11003" max="11003" width="43.7109375" style="1" customWidth="1"/>
    <col min="11004" max="11004" width="17.7109375" style="1" customWidth="1"/>
    <col min="11005" max="11005" width="16.28515625" style="1" customWidth="1"/>
    <col min="11006" max="11006" width="9.140625" style="1"/>
    <col min="11007" max="11007" width="10" style="1" customWidth="1"/>
    <col min="11008" max="11256" width="9.140625" style="1"/>
    <col min="11257" max="11257" width="7.7109375" style="1" customWidth="1"/>
    <col min="11258" max="11258" width="8.5703125" style="1" customWidth="1"/>
    <col min="11259" max="11259" width="43.7109375" style="1" customWidth="1"/>
    <col min="11260" max="11260" width="17.7109375" style="1" customWidth="1"/>
    <col min="11261" max="11261" width="16.28515625" style="1" customWidth="1"/>
    <col min="11262" max="11262" width="9.140625" style="1"/>
    <col min="11263" max="11263" width="10" style="1" customWidth="1"/>
    <col min="11264" max="11512" width="9.140625" style="1"/>
    <col min="11513" max="11513" width="7.7109375" style="1" customWidth="1"/>
    <col min="11514" max="11514" width="8.5703125" style="1" customWidth="1"/>
    <col min="11515" max="11515" width="43.7109375" style="1" customWidth="1"/>
    <col min="11516" max="11516" width="17.7109375" style="1" customWidth="1"/>
    <col min="11517" max="11517" width="16.28515625" style="1" customWidth="1"/>
    <col min="11518" max="11518" width="9.140625" style="1"/>
    <col min="11519" max="11519" width="10" style="1" customWidth="1"/>
    <col min="11520" max="11768" width="9.140625" style="1"/>
    <col min="11769" max="11769" width="7.7109375" style="1" customWidth="1"/>
    <col min="11770" max="11770" width="8.5703125" style="1" customWidth="1"/>
    <col min="11771" max="11771" width="43.7109375" style="1" customWidth="1"/>
    <col min="11772" max="11772" width="17.7109375" style="1" customWidth="1"/>
    <col min="11773" max="11773" width="16.28515625" style="1" customWidth="1"/>
    <col min="11774" max="11774" width="9.140625" style="1"/>
    <col min="11775" max="11775" width="10" style="1" customWidth="1"/>
    <col min="11776" max="12024" width="9.140625" style="1"/>
    <col min="12025" max="12025" width="7.7109375" style="1" customWidth="1"/>
    <col min="12026" max="12026" width="8.5703125" style="1" customWidth="1"/>
    <col min="12027" max="12027" width="43.7109375" style="1" customWidth="1"/>
    <col min="12028" max="12028" width="17.7109375" style="1" customWidth="1"/>
    <col min="12029" max="12029" width="16.28515625" style="1" customWidth="1"/>
    <col min="12030" max="12030" width="9.140625" style="1"/>
    <col min="12031" max="12031" width="10" style="1" customWidth="1"/>
    <col min="12032" max="12280" width="9.140625" style="1"/>
    <col min="12281" max="12281" width="7.7109375" style="1" customWidth="1"/>
    <col min="12282" max="12282" width="8.5703125" style="1" customWidth="1"/>
    <col min="12283" max="12283" width="43.7109375" style="1" customWidth="1"/>
    <col min="12284" max="12284" width="17.7109375" style="1" customWidth="1"/>
    <col min="12285" max="12285" width="16.28515625" style="1" customWidth="1"/>
    <col min="12286" max="12286" width="9.140625" style="1"/>
    <col min="12287" max="12287" width="10" style="1" customWidth="1"/>
    <col min="12288" max="12536" width="9.140625" style="1"/>
    <col min="12537" max="12537" width="7.7109375" style="1" customWidth="1"/>
    <col min="12538" max="12538" width="8.5703125" style="1" customWidth="1"/>
    <col min="12539" max="12539" width="43.7109375" style="1" customWidth="1"/>
    <col min="12540" max="12540" width="17.7109375" style="1" customWidth="1"/>
    <col min="12541" max="12541" width="16.28515625" style="1" customWidth="1"/>
    <col min="12542" max="12542" width="9.140625" style="1"/>
    <col min="12543" max="12543" width="10" style="1" customWidth="1"/>
    <col min="12544" max="12792" width="9.140625" style="1"/>
    <col min="12793" max="12793" width="7.7109375" style="1" customWidth="1"/>
    <col min="12794" max="12794" width="8.5703125" style="1" customWidth="1"/>
    <col min="12795" max="12795" width="43.7109375" style="1" customWidth="1"/>
    <col min="12796" max="12796" width="17.7109375" style="1" customWidth="1"/>
    <col min="12797" max="12797" width="16.28515625" style="1" customWidth="1"/>
    <col min="12798" max="12798" width="9.140625" style="1"/>
    <col min="12799" max="12799" width="10" style="1" customWidth="1"/>
    <col min="12800" max="13048" width="9.140625" style="1"/>
    <col min="13049" max="13049" width="7.7109375" style="1" customWidth="1"/>
    <col min="13050" max="13050" width="8.5703125" style="1" customWidth="1"/>
    <col min="13051" max="13051" width="43.7109375" style="1" customWidth="1"/>
    <col min="13052" max="13052" width="17.7109375" style="1" customWidth="1"/>
    <col min="13053" max="13053" width="16.28515625" style="1" customWidth="1"/>
    <col min="13054" max="13054" width="9.140625" style="1"/>
    <col min="13055" max="13055" width="10" style="1" customWidth="1"/>
    <col min="13056" max="13304" width="9.140625" style="1"/>
    <col min="13305" max="13305" width="7.7109375" style="1" customWidth="1"/>
    <col min="13306" max="13306" width="8.5703125" style="1" customWidth="1"/>
    <col min="13307" max="13307" width="43.7109375" style="1" customWidth="1"/>
    <col min="13308" max="13308" width="17.7109375" style="1" customWidth="1"/>
    <col min="13309" max="13309" width="16.28515625" style="1" customWidth="1"/>
    <col min="13310" max="13310" width="9.140625" style="1"/>
    <col min="13311" max="13311" width="10" style="1" customWidth="1"/>
    <col min="13312" max="13560" width="9.140625" style="1"/>
    <col min="13561" max="13561" width="7.7109375" style="1" customWidth="1"/>
    <col min="13562" max="13562" width="8.5703125" style="1" customWidth="1"/>
    <col min="13563" max="13563" width="43.7109375" style="1" customWidth="1"/>
    <col min="13564" max="13564" width="17.7109375" style="1" customWidth="1"/>
    <col min="13565" max="13565" width="16.28515625" style="1" customWidth="1"/>
    <col min="13566" max="13566" width="9.140625" style="1"/>
    <col min="13567" max="13567" width="10" style="1" customWidth="1"/>
    <col min="13568" max="13816" width="9.140625" style="1"/>
    <col min="13817" max="13817" width="7.7109375" style="1" customWidth="1"/>
    <col min="13818" max="13818" width="8.5703125" style="1" customWidth="1"/>
    <col min="13819" max="13819" width="43.7109375" style="1" customWidth="1"/>
    <col min="13820" max="13820" width="17.7109375" style="1" customWidth="1"/>
    <col min="13821" max="13821" width="16.28515625" style="1" customWidth="1"/>
    <col min="13822" max="13822" width="9.140625" style="1"/>
    <col min="13823" max="13823" width="10" style="1" customWidth="1"/>
    <col min="13824" max="14072" width="9.140625" style="1"/>
    <col min="14073" max="14073" width="7.7109375" style="1" customWidth="1"/>
    <col min="14074" max="14074" width="8.5703125" style="1" customWidth="1"/>
    <col min="14075" max="14075" width="43.7109375" style="1" customWidth="1"/>
    <col min="14076" max="14076" width="17.7109375" style="1" customWidth="1"/>
    <col min="14077" max="14077" width="16.28515625" style="1" customWidth="1"/>
    <col min="14078" max="14078" width="9.140625" style="1"/>
    <col min="14079" max="14079" width="10" style="1" customWidth="1"/>
    <col min="14080" max="14328" width="9.140625" style="1"/>
    <col min="14329" max="14329" width="7.7109375" style="1" customWidth="1"/>
    <col min="14330" max="14330" width="8.5703125" style="1" customWidth="1"/>
    <col min="14331" max="14331" width="43.7109375" style="1" customWidth="1"/>
    <col min="14332" max="14332" width="17.7109375" style="1" customWidth="1"/>
    <col min="14333" max="14333" width="16.28515625" style="1" customWidth="1"/>
    <col min="14334" max="14334" width="9.140625" style="1"/>
    <col min="14335" max="14335" width="10" style="1" customWidth="1"/>
    <col min="14336" max="14584" width="9.140625" style="1"/>
    <col min="14585" max="14585" width="7.7109375" style="1" customWidth="1"/>
    <col min="14586" max="14586" width="8.5703125" style="1" customWidth="1"/>
    <col min="14587" max="14587" width="43.7109375" style="1" customWidth="1"/>
    <col min="14588" max="14588" width="17.7109375" style="1" customWidth="1"/>
    <col min="14589" max="14589" width="16.28515625" style="1" customWidth="1"/>
    <col min="14590" max="14590" width="9.140625" style="1"/>
    <col min="14591" max="14591" width="10" style="1" customWidth="1"/>
    <col min="14592" max="14840" width="9.140625" style="1"/>
    <col min="14841" max="14841" width="7.7109375" style="1" customWidth="1"/>
    <col min="14842" max="14842" width="8.5703125" style="1" customWidth="1"/>
    <col min="14843" max="14843" width="43.7109375" style="1" customWidth="1"/>
    <col min="14844" max="14844" width="17.7109375" style="1" customWidth="1"/>
    <col min="14845" max="14845" width="16.28515625" style="1" customWidth="1"/>
    <col min="14846" max="14846" width="9.140625" style="1"/>
    <col min="14847" max="14847" width="10" style="1" customWidth="1"/>
    <col min="14848" max="15096" width="9.140625" style="1"/>
    <col min="15097" max="15097" width="7.7109375" style="1" customWidth="1"/>
    <col min="15098" max="15098" width="8.5703125" style="1" customWidth="1"/>
    <col min="15099" max="15099" width="43.7109375" style="1" customWidth="1"/>
    <col min="15100" max="15100" width="17.7109375" style="1" customWidth="1"/>
    <col min="15101" max="15101" width="16.28515625" style="1" customWidth="1"/>
    <col min="15102" max="15102" width="9.140625" style="1"/>
    <col min="15103" max="15103" width="10" style="1" customWidth="1"/>
    <col min="15104" max="15352" width="9.140625" style="1"/>
    <col min="15353" max="15353" width="7.7109375" style="1" customWidth="1"/>
    <col min="15354" max="15354" width="8.5703125" style="1" customWidth="1"/>
    <col min="15355" max="15355" width="43.7109375" style="1" customWidth="1"/>
    <col min="15356" max="15356" width="17.7109375" style="1" customWidth="1"/>
    <col min="15357" max="15357" width="16.28515625" style="1" customWidth="1"/>
    <col min="15358" max="15358" width="9.140625" style="1"/>
    <col min="15359" max="15359" width="10" style="1" customWidth="1"/>
    <col min="15360" max="15608" width="9.140625" style="1"/>
    <col min="15609" max="15609" width="7.7109375" style="1" customWidth="1"/>
    <col min="15610" max="15610" width="8.5703125" style="1" customWidth="1"/>
    <col min="15611" max="15611" width="43.7109375" style="1" customWidth="1"/>
    <col min="15612" max="15612" width="17.7109375" style="1" customWidth="1"/>
    <col min="15613" max="15613" width="16.28515625" style="1" customWidth="1"/>
    <col min="15614" max="15614" width="9.140625" style="1"/>
    <col min="15615" max="15615" width="10" style="1" customWidth="1"/>
    <col min="15616" max="15864" width="9.140625" style="1"/>
    <col min="15865" max="15865" width="7.7109375" style="1" customWidth="1"/>
    <col min="15866" max="15866" width="8.5703125" style="1" customWidth="1"/>
    <col min="15867" max="15867" width="43.7109375" style="1" customWidth="1"/>
    <col min="15868" max="15868" width="17.7109375" style="1" customWidth="1"/>
    <col min="15869" max="15869" width="16.28515625" style="1" customWidth="1"/>
    <col min="15870" max="15870" width="9.140625" style="1"/>
    <col min="15871" max="15871" width="10" style="1" customWidth="1"/>
    <col min="15872" max="16120" width="9.140625" style="1"/>
    <col min="16121" max="16121" width="7.7109375" style="1" customWidth="1"/>
    <col min="16122" max="16122" width="8.5703125" style="1" customWidth="1"/>
    <col min="16123" max="16123" width="43.7109375" style="1" customWidth="1"/>
    <col min="16124" max="16124" width="17.7109375" style="1" customWidth="1"/>
    <col min="16125" max="16125" width="16.28515625" style="1" customWidth="1"/>
    <col min="16126" max="16126" width="9.140625" style="1"/>
    <col min="16127" max="16127" width="10" style="1" customWidth="1"/>
    <col min="16128" max="16384" width="9.140625" style="1"/>
  </cols>
  <sheetData>
    <row r="1" spans="1:12" x14ac:dyDescent="0.25">
      <c r="B1" s="198" t="s">
        <v>44</v>
      </c>
      <c r="C1" s="198"/>
      <c r="D1" s="198"/>
    </row>
    <row r="2" spans="1:12" x14ac:dyDescent="0.25">
      <c r="C2" s="203"/>
      <c r="D2" s="203"/>
    </row>
    <row r="3" spans="1:12" ht="18.75" customHeight="1" x14ac:dyDescent="0.25">
      <c r="A3" s="2"/>
      <c r="B3" s="204" t="s">
        <v>97</v>
      </c>
      <c r="C3" s="205"/>
      <c r="D3" s="205"/>
      <c r="E3" s="205"/>
      <c r="F3" s="205"/>
      <c r="G3" s="205"/>
      <c r="H3" s="205"/>
      <c r="I3" s="205"/>
      <c r="J3" s="205"/>
      <c r="K3" s="205"/>
    </row>
    <row r="4" spans="1:12" x14ac:dyDescent="0.25">
      <c r="B4" s="201"/>
      <c r="C4" s="201"/>
      <c r="D4" s="201"/>
    </row>
    <row r="5" spans="1:12" x14ac:dyDescent="0.25">
      <c r="C5" s="199" t="s">
        <v>28</v>
      </c>
      <c r="D5" s="200"/>
    </row>
    <row r="6" spans="1:12" x14ac:dyDescent="0.25">
      <c r="C6" s="202"/>
      <c r="D6" s="202"/>
    </row>
    <row r="7" spans="1:12" x14ac:dyDescent="0.25">
      <c r="B7" s="3" t="s">
        <v>5</v>
      </c>
      <c r="C7" s="196" t="s">
        <v>53</v>
      </c>
      <c r="D7" s="4" t="s">
        <v>54</v>
      </c>
    </row>
    <row r="8" spans="1:12" x14ac:dyDescent="0.25">
      <c r="B8" s="5"/>
      <c r="C8" s="197"/>
      <c r="D8" s="6" t="s">
        <v>55</v>
      </c>
    </row>
    <row r="9" spans="1:12" x14ac:dyDescent="0.25">
      <c r="B9" s="7">
        <v>1</v>
      </c>
      <c r="C9" s="8" t="s">
        <v>26</v>
      </c>
      <c r="D9" s="9">
        <f>სამშენებლო!K85</f>
        <v>0</v>
      </c>
    </row>
    <row r="10" spans="1:12" x14ac:dyDescent="0.25">
      <c r="B10" s="7">
        <v>2</v>
      </c>
      <c r="C10" s="133" t="s">
        <v>52</v>
      </c>
      <c r="D10" s="9">
        <f>'ელ. სამუშაოები სუსტი დენები '!K53</f>
        <v>0</v>
      </c>
    </row>
    <row r="11" spans="1:12" x14ac:dyDescent="0.25">
      <c r="B11" s="10"/>
      <c r="C11" s="11" t="s">
        <v>27</v>
      </c>
      <c r="D11" s="12">
        <f>SUM(D9:D10)</f>
        <v>0</v>
      </c>
    </row>
    <row r="12" spans="1:12" x14ac:dyDescent="0.25">
      <c r="B12" s="13"/>
      <c r="C12" s="13"/>
      <c r="D12" s="14"/>
      <c r="E12" s="15"/>
    </row>
    <row r="13" spans="1:12" x14ac:dyDescent="0.25">
      <c r="B13" s="14"/>
      <c r="C13" s="13"/>
      <c r="D13" s="13"/>
    </row>
    <row r="14" spans="1:12" s="21" customFormat="1" ht="15" x14ac:dyDescent="0.25">
      <c r="A14" s="16"/>
      <c r="B14" s="17"/>
      <c r="C14" s="18"/>
      <c r="D14" s="19"/>
      <c r="E14" s="18"/>
      <c r="F14" s="16"/>
      <c r="G14" s="16"/>
      <c r="H14" s="16"/>
      <c r="I14" s="16"/>
      <c r="J14" s="16"/>
      <c r="K14" s="16"/>
      <c r="L14" s="20"/>
    </row>
    <row r="15" spans="1:12" s="21" customFormat="1" ht="15" x14ac:dyDescent="0.25">
      <c r="B15" s="22"/>
      <c r="D15" s="23"/>
      <c r="L15" s="20"/>
    </row>
    <row r="16" spans="1:12" s="21" customFormat="1" ht="15" x14ac:dyDescent="0.25">
      <c r="B16" s="22"/>
      <c r="D16" s="23"/>
      <c r="L16" s="20"/>
    </row>
    <row r="17" spans="3:7" x14ac:dyDescent="0.25">
      <c r="C17" s="15"/>
      <c r="D17" s="15"/>
      <c r="E17" s="15"/>
      <c r="F17" s="15"/>
      <c r="G17" s="15"/>
    </row>
    <row r="18" spans="3:7" s="14" customFormat="1" x14ac:dyDescent="0.25">
      <c r="C18" s="13"/>
      <c r="D18" s="13"/>
      <c r="E18" s="13"/>
      <c r="F18" s="13"/>
      <c r="G18" s="13"/>
    </row>
    <row r="19" spans="3:7" x14ac:dyDescent="0.25">
      <c r="C19" s="15"/>
      <c r="D19" s="15"/>
      <c r="E19" s="15"/>
      <c r="F19" s="15"/>
      <c r="G19" s="15"/>
    </row>
    <row r="20" spans="3:7" x14ac:dyDescent="0.25">
      <c r="C20" s="15"/>
      <c r="D20" s="15"/>
      <c r="E20" s="15"/>
    </row>
  </sheetData>
  <mergeCells count="7">
    <mergeCell ref="C7:C8"/>
    <mergeCell ref="B1:D1"/>
    <mergeCell ref="C5:D5"/>
    <mergeCell ref="B4:D4"/>
    <mergeCell ref="C6:D6"/>
    <mergeCell ref="C2:D2"/>
    <mergeCell ref="B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zoomScaleNormal="100" workbookViewId="0">
      <selection activeCell="B92" sqref="B92"/>
    </sheetView>
  </sheetViews>
  <sheetFormatPr defaultRowHeight="15" x14ac:dyDescent="0.25"/>
  <cols>
    <col min="1" max="1" width="3" style="2" bestFit="1" customWidth="1"/>
    <col min="2" max="2" width="57.140625" style="74" customWidth="1"/>
    <col min="3" max="3" width="11.5703125" style="2" customWidth="1"/>
    <col min="4" max="4" width="8" style="75" customWidth="1"/>
    <col min="5" max="5" width="8.85546875" style="2" bestFit="1" customWidth="1"/>
    <col min="6" max="6" width="11.5703125" style="2" customWidth="1"/>
    <col min="7" max="7" width="8.85546875" style="2" bestFit="1" customWidth="1"/>
    <col min="8" max="8" width="9" style="2" customWidth="1"/>
    <col min="9" max="9" width="10.5703125" style="2" bestFit="1" customWidth="1"/>
    <col min="10" max="10" width="11.7109375" style="2" customWidth="1"/>
    <col min="11" max="11" width="10.42578125" style="2" customWidth="1"/>
    <col min="12" max="12" width="25.85546875" style="49" customWidth="1"/>
    <col min="13" max="13" width="48" style="2" customWidth="1"/>
    <col min="14" max="14" width="27.85546875" style="2" customWidth="1"/>
    <col min="15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12" ht="12.75" x14ac:dyDescent="0.25">
      <c r="A1" s="206" t="s">
        <v>56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4"/>
    </row>
    <row r="2" spans="1:12" s="1" customFormat="1" ht="12.75" x14ac:dyDescent="0.25">
      <c r="A2" s="2"/>
      <c r="B2" s="204" t="s">
        <v>97</v>
      </c>
      <c r="C2" s="205"/>
      <c r="D2" s="205"/>
      <c r="E2" s="205"/>
      <c r="F2" s="205"/>
      <c r="G2" s="205"/>
      <c r="H2" s="205"/>
      <c r="I2" s="205"/>
      <c r="J2" s="205"/>
      <c r="K2" s="205"/>
      <c r="L2" s="24"/>
    </row>
    <row r="3" spans="1:12" ht="12.75" x14ac:dyDescent="0.25">
      <c r="A3" s="1"/>
      <c r="B3" s="212"/>
      <c r="C3" s="212"/>
      <c r="D3" s="212"/>
      <c r="E3" s="212"/>
      <c r="F3" s="212"/>
      <c r="G3" s="1"/>
      <c r="H3" s="1"/>
      <c r="I3" s="25"/>
      <c r="L3" s="24"/>
    </row>
    <row r="4" spans="1:12" ht="12.75" x14ac:dyDescent="0.25">
      <c r="A4" s="26" t="s">
        <v>49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</row>
    <row r="5" spans="1:12" ht="12.75" x14ac:dyDescent="0.25">
      <c r="A5" s="27"/>
      <c r="B5" s="28"/>
      <c r="C5" s="27"/>
      <c r="D5" s="29"/>
      <c r="E5" s="213" t="s">
        <v>48</v>
      </c>
      <c r="F5" s="213"/>
      <c r="G5" s="213"/>
      <c r="H5" s="213"/>
      <c r="I5" s="30">
        <f>K85</f>
        <v>0</v>
      </c>
      <c r="J5" s="31" t="s">
        <v>58</v>
      </c>
      <c r="K5" s="27"/>
      <c r="L5" s="24"/>
    </row>
    <row r="6" spans="1:12" ht="12.75" x14ac:dyDescent="0.25">
      <c r="A6" s="32"/>
      <c r="B6" s="33" t="s">
        <v>37</v>
      </c>
      <c r="C6" s="34"/>
      <c r="D6" s="35"/>
      <c r="E6" s="207" t="s">
        <v>38</v>
      </c>
      <c r="F6" s="208"/>
      <c r="G6" s="208"/>
      <c r="H6" s="208"/>
      <c r="I6" s="208"/>
      <c r="J6" s="209"/>
      <c r="K6" s="36" t="s">
        <v>27</v>
      </c>
      <c r="L6" s="24"/>
    </row>
    <row r="7" spans="1:12" ht="30" x14ac:dyDescent="0.25">
      <c r="A7" s="37" t="s">
        <v>0</v>
      </c>
      <c r="B7" s="38" t="s">
        <v>39</v>
      </c>
      <c r="C7" s="38" t="s">
        <v>40</v>
      </c>
      <c r="D7" s="38" t="s">
        <v>41</v>
      </c>
      <c r="E7" s="210" t="s">
        <v>57</v>
      </c>
      <c r="F7" s="211"/>
      <c r="G7" s="210" t="s">
        <v>50</v>
      </c>
      <c r="H7" s="211"/>
      <c r="I7" s="210" t="s">
        <v>51</v>
      </c>
      <c r="J7" s="211"/>
      <c r="K7" s="36"/>
      <c r="L7" s="24"/>
    </row>
    <row r="8" spans="1:12" x14ac:dyDescent="0.25">
      <c r="A8" s="39"/>
      <c r="B8" s="40"/>
      <c r="C8" s="41"/>
      <c r="D8" s="41"/>
      <c r="E8" s="42" t="s">
        <v>42</v>
      </c>
      <c r="F8" s="42" t="s">
        <v>43</v>
      </c>
      <c r="G8" s="42" t="s">
        <v>42</v>
      </c>
      <c r="H8" s="42" t="s">
        <v>43</v>
      </c>
      <c r="I8" s="42" t="s">
        <v>42</v>
      </c>
      <c r="J8" s="42" t="s">
        <v>43</v>
      </c>
      <c r="K8" s="36"/>
      <c r="L8" s="24"/>
    </row>
    <row r="9" spans="1:12" x14ac:dyDescent="0.25">
      <c r="A9" s="43"/>
      <c r="B9" s="44">
        <v>2</v>
      </c>
      <c r="C9" s="43">
        <v>3</v>
      </c>
      <c r="D9" s="43">
        <v>4</v>
      </c>
      <c r="E9" s="42">
        <v>5</v>
      </c>
      <c r="F9" s="42" t="s">
        <v>1</v>
      </c>
      <c r="G9" s="42">
        <v>7</v>
      </c>
      <c r="H9" s="42" t="s">
        <v>2</v>
      </c>
      <c r="I9" s="42">
        <v>9</v>
      </c>
      <c r="J9" s="42" t="s">
        <v>3</v>
      </c>
      <c r="K9" s="42" t="s">
        <v>4</v>
      </c>
      <c r="L9" s="45"/>
    </row>
    <row r="10" spans="1:12" ht="12.75" x14ac:dyDescent="0.25">
      <c r="A10" s="178"/>
      <c r="B10" s="122" t="s">
        <v>17</v>
      </c>
      <c r="C10" s="123"/>
      <c r="D10" s="123"/>
      <c r="E10" s="123"/>
      <c r="F10" s="124"/>
      <c r="G10" s="124"/>
      <c r="H10" s="125"/>
      <c r="I10" s="124"/>
      <c r="J10" s="125"/>
      <c r="K10" s="126"/>
      <c r="L10" s="24"/>
    </row>
    <row r="11" spans="1:12" s="1" customFormat="1" ht="12.75" x14ac:dyDescent="0.25">
      <c r="A11" s="155">
        <v>1</v>
      </c>
      <c r="B11" s="107" t="s">
        <v>59</v>
      </c>
      <c r="C11" s="108" t="s">
        <v>15</v>
      </c>
      <c r="D11" s="139">
        <v>26.5</v>
      </c>
      <c r="E11" s="109">
        <v>0</v>
      </c>
      <c r="F11" s="110">
        <f>E11*D11</f>
        <v>0</v>
      </c>
      <c r="G11" s="109">
        <v>0</v>
      </c>
      <c r="H11" s="110">
        <f>G11*D11</f>
        <v>0</v>
      </c>
      <c r="I11" s="109">
        <v>0</v>
      </c>
      <c r="J11" s="111">
        <f>I11*D11</f>
        <v>0</v>
      </c>
      <c r="K11" s="110">
        <f>F11+H11+J11</f>
        <v>0</v>
      </c>
      <c r="L11" s="24"/>
    </row>
    <row r="12" spans="1:12" s="1" customFormat="1" ht="12.75" x14ac:dyDescent="0.25">
      <c r="A12" s="155">
        <v>2</v>
      </c>
      <c r="B12" s="107" t="s">
        <v>110</v>
      </c>
      <c r="C12" s="108" t="s">
        <v>15</v>
      </c>
      <c r="D12" s="139">
        <v>65.5</v>
      </c>
      <c r="E12" s="109">
        <v>0</v>
      </c>
      <c r="F12" s="110">
        <f t="shared" ref="F12:F26" si="0">E12*D12</f>
        <v>0</v>
      </c>
      <c r="G12" s="109">
        <v>0</v>
      </c>
      <c r="H12" s="110">
        <f t="shared" ref="H12:H26" si="1">G12*D12</f>
        <v>0</v>
      </c>
      <c r="I12" s="109">
        <v>0</v>
      </c>
      <c r="J12" s="111">
        <f t="shared" ref="J12:J26" si="2">I12*D12</f>
        <v>0</v>
      </c>
      <c r="K12" s="110">
        <f t="shared" ref="K12:K26" si="3">F12+H12+J12</f>
        <v>0</v>
      </c>
      <c r="L12" s="24"/>
    </row>
    <row r="13" spans="1:12" s="1" customFormat="1" ht="12.75" x14ac:dyDescent="0.25">
      <c r="A13" s="155">
        <v>3</v>
      </c>
      <c r="B13" s="107" t="s">
        <v>118</v>
      </c>
      <c r="C13" s="108" t="s">
        <v>15</v>
      </c>
      <c r="D13" s="143">
        <v>71</v>
      </c>
      <c r="E13" s="109">
        <v>0</v>
      </c>
      <c r="F13" s="110">
        <f t="shared" si="0"/>
        <v>0</v>
      </c>
      <c r="G13" s="109">
        <v>0</v>
      </c>
      <c r="H13" s="110">
        <f t="shared" si="1"/>
        <v>0</v>
      </c>
      <c r="I13" s="109">
        <v>0</v>
      </c>
      <c r="J13" s="111">
        <f t="shared" si="2"/>
        <v>0</v>
      </c>
      <c r="K13" s="110">
        <f t="shared" si="3"/>
        <v>0</v>
      </c>
      <c r="L13" s="24"/>
    </row>
    <row r="14" spans="1:12" s="1" customFormat="1" x14ac:dyDescent="0.25">
      <c r="A14" s="155">
        <v>4</v>
      </c>
      <c r="B14" s="181" t="s">
        <v>113</v>
      </c>
      <c r="C14" s="114" t="s">
        <v>15</v>
      </c>
      <c r="D14" s="143">
        <v>8</v>
      </c>
      <c r="E14" s="109">
        <v>0</v>
      </c>
      <c r="F14" s="110">
        <f t="shared" si="0"/>
        <v>0</v>
      </c>
      <c r="G14" s="109">
        <v>0</v>
      </c>
      <c r="H14" s="110">
        <f t="shared" si="1"/>
        <v>0</v>
      </c>
      <c r="I14" s="109">
        <v>0</v>
      </c>
      <c r="J14" s="111">
        <f t="shared" si="2"/>
        <v>0</v>
      </c>
      <c r="K14" s="110">
        <f t="shared" si="3"/>
        <v>0</v>
      </c>
      <c r="L14" s="49"/>
    </row>
    <row r="15" spans="1:12" s="1" customFormat="1" x14ac:dyDescent="0.25">
      <c r="A15" s="155">
        <v>5</v>
      </c>
      <c r="B15" s="181" t="s">
        <v>119</v>
      </c>
      <c r="C15" s="114" t="s">
        <v>20</v>
      </c>
      <c r="D15" s="143">
        <v>8</v>
      </c>
      <c r="E15" s="109">
        <v>0</v>
      </c>
      <c r="F15" s="110">
        <f t="shared" ref="F15" si="4">E15*D15</f>
        <v>0</v>
      </c>
      <c r="G15" s="109">
        <v>0</v>
      </c>
      <c r="H15" s="110">
        <f t="shared" ref="H15" si="5">G15*D15</f>
        <v>0</v>
      </c>
      <c r="I15" s="109">
        <v>0</v>
      </c>
      <c r="J15" s="111">
        <f t="shared" ref="J15" si="6">I15*D15</f>
        <v>0</v>
      </c>
      <c r="K15" s="110">
        <f t="shared" ref="K15" si="7">F15+H15+J15</f>
        <v>0</v>
      </c>
      <c r="L15" s="49"/>
    </row>
    <row r="16" spans="1:12" s="1" customFormat="1" x14ac:dyDescent="0.25">
      <c r="A16" s="155">
        <v>6</v>
      </c>
      <c r="B16" s="181" t="s">
        <v>87</v>
      </c>
      <c r="C16" s="114" t="s">
        <v>20</v>
      </c>
      <c r="D16" s="143">
        <v>55</v>
      </c>
      <c r="E16" s="109">
        <v>0</v>
      </c>
      <c r="F16" s="110">
        <f t="shared" si="0"/>
        <v>0</v>
      </c>
      <c r="G16" s="109">
        <v>0</v>
      </c>
      <c r="H16" s="110">
        <f t="shared" si="1"/>
        <v>0</v>
      </c>
      <c r="I16" s="109">
        <v>0</v>
      </c>
      <c r="J16" s="111">
        <f t="shared" si="2"/>
        <v>0</v>
      </c>
      <c r="K16" s="110">
        <f t="shared" si="3"/>
        <v>0</v>
      </c>
      <c r="L16" s="49"/>
    </row>
    <row r="17" spans="1:12" s="1" customFormat="1" ht="12.75" x14ac:dyDescent="0.25">
      <c r="A17" s="155">
        <v>7</v>
      </c>
      <c r="B17" s="182" t="s">
        <v>98</v>
      </c>
      <c r="C17" s="144" t="s">
        <v>15</v>
      </c>
      <c r="D17" s="145">
        <v>15</v>
      </c>
      <c r="E17" s="146">
        <v>0</v>
      </c>
      <c r="F17" s="46">
        <f t="shared" ref="F17:F18" si="8">E17*D17</f>
        <v>0</v>
      </c>
      <c r="G17" s="146">
        <v>0</v>
      </c>
      <c r="H17" s="46">
        <f t="shared" ref="H17:H18" si="9">G17*D17</f>
        <v>0</v>
      </c>
      <c r="I17" s="146">
        <v>0</v>
      </c>
      <c r="J17" s="47">
        <f t="shared" ref="J17:J18" si="10">I17*D17</f>
        <v>0</v>
      </c>
      <c r="K17" s="46">
        <f t="shared" ref="K17:K18" si="11">F17+H17+J17</f>
        <v>0</v>
      </c>
      <c r="L17" s="24"/>
    </row>
    <row r="18" spans="1:12" s="1" customFormat="1" ht="12.75" x14ac:dyDescent="0.25">
      <c r="A18" s="155">
        <v>8</v>
      </c>
      <c r="B18" s="182" t="s">
        <v>99</v>
      </c>
      <c r="C18" s="144" t="s">
        <v>15</v>
      </c>
      <c r="D18" s="145">
        <v>15</v>
      </c>
      <c r="E18" s="146">
        <v>0</v>
      </c>
      <c r="F18" s="46">
        <f t="shared" si="8"/>
        <v>0</v>
      </c>
      <c r="G18" s="146">
        <v>0</v>
      </c>
      <c r="H18" s="46">
        <f t="shared" si="9"/>
        <v>0</v>
      </c>
      <c r="I18" s="146">
        <v>0</v>
      </c>
      <c r="J18" s="47">
        <f t="shared" si="10"/>
        <v>0</v>
      </c>
      <c r="K18" s="46">
        <f t="shared" si="11"/>
        <v>0</v>
      </c>
      <c r="L18" s="24"/>
    </row>
    <row r="19" spans="1:12" s="1" customFormat="1" ht="12.75" x14ac:dyDescent="0.25">
      <c r="A19" s="155">
        <v>9</v>
      </c>
      <c r="B19" s="182" t="s">
        <v>100</v>
      </c>
      <c r="C19" s="144" t="s">
        <v>15</v>
      </c>
      <c r="D19" s="145">
        <v>3</v>
      </c>
      <c r="E19" s="146">
        <v>0</v>
      </c>
      <c r="F19" s="46">
        <f t="shared" si="0"/>
        <v>0</v>
      </c>
      <c r="G19" s="146">
        <v>0</v>
      </c>
      <c r="H19" s="46">
        <f t="shared" si="1"/>
        <v>0</v>
      </c>
      <c r="I19" s="146">
        <v>0</v>
      </c>
      <c r="J19" s="47">
        <f t="shared" si="2"/>
        <v>0</v>
      </c>
      <c r="K19" s="46">
        <f t="shared" si="3"/>
        <v>0</v>
      </c>
      <c r="L19" s="24"/>
    </row>
    <row r="20" spans="1:12" s="1" customFormat="1" ht="12.75" x14ac:dyDescent="0.25">
      <c r="A20" s="155">
        <v>10</v>
      </c>
      <c r="B20" s="112" t="s">
        <v>101</v>
      </c>
      <c r="C20" s="108" t="s">
        <v>15</v>
      </c>
      <c r="D20" s="147">
        <v>3.5</v>
      </c>
      <c r="E20" s="109">
        <v>0</v>
      </c>
      <c r="F20" s="110">
        <f t="shared" si="0"/>
        <v>0</v>
      </c>
      <c r="G20" s="109">
        <v>0</v>
      </c>
      <c r="H20" s="110">
        <f t="shared" si="1"/>
        <v>0</v>
      </c>
      <c r="I20" s="109">
        <v>0</v>
      </c>
      <c r="J20" s="111">
        <f t="shared" si="2"/>
        <v>0</v>
      </c>
      <c r="K20" s="110">
        <f t="shared" si="3"/>
        <v>0</v>
      </c>
      <c r="L20" s="24"/>
    </row>
    <row r="21" spans="1:12" s="187" customFormat="1" ht="12" x14ac:dyDescent="0.2">
      <c r="A21" s="155">
        <v>11</v>
      </c>
      <c r="B21" s="184" t="s">
        <v>117</v>
      </c>
      <c r="C21" s="183" t="s">
        <v>15</v>
      </c>
      <c r="D21" s="185">
        <v>18.3</v>
      </c>
      <c r="E21" s="129">
        <v>0</v>
      </c>
      <c r="F21" s="130">
        <f t="shared" si="0"/>
        <v>0</v>
      </c>
      <c r="G21" s="129">
        <v>0</v>
      </c>
      <c r="H21" s="130">
        <f t="shared" si="1"/>
        <v>0</v>
      </c>
      <c r="I21" s="129">
        <v>0</v>
      </c>
      <c r="J21" s="131">
        <f t="shared" si="2"/>
        <v>0</v>
      </c>
      <c r="K21" s="130">
        <f t="shared" si="3"/>
        <v>0</v>
      </c>
      <c r="L21" s="186"/>
    </row>
    <row r="22" spans="1:12" s="1" customFormat="1" ht="12.75" x14ac:dyDescent="0.25">
      <c r="A22" s="155">
        <v>12</v>
      </c>
      <c r="B22" s="107" t="s">
        <v>102</v>
      </c>
      <c r="C22" s="108" t="s">
        <v>6</v>
      </c>
      <c r="D22" s="143">
        <v>2</v>
      </c>
      <c r="E22" s="109">
        <v>0</v>
      </c>
      <c r="F22" s="110">
        <f t="shared" si="0"/>
        <v>0</v>
      </c>
      <c r="G22" s="109">
        <v>0</v>
      </c>
      <c r="H22" s="110">
        <f t="shared" si="1"/>
        <v>0</v>
      </c>
      <c r="I22" s="109">
        <v>0</v>
      </c>
      <c r="J22" s="111">
        <f t="shared" si="2"/>
        <v>0</v>
      </c>
      <c r="K22" s="110">
        <f t="shared" si="3"/>
        <v>0</v>
      </c>
      <c r="L22" s="24"/>
    </row>
    <row r="23" spans="1:12" s="1" customFormat="1" ht="12.75" x14ac:dyDescent="0.25">
      <c r="A23" s="155">
        <v>13</v>
      </c>
      <c r="B23" s="107" t="s">
        <v>103</v>
      </c>
      <c r="C23" s="114" t="s">
        <v>20</v>
      </c>
      <c r="D23" s="143">
        <v>15</v>
      </c>
      <c r="E23" s="109">
        <v>0</v>
      </c>
      <c r="F23" s="110">
        <f t="shared" si="0"/>
        <v>0</v>
      </c>
      <c r="G23" s="109">
        <v>0</v>
      </c>
      <c r="H23" s="110">
        <f t="shared" si="1"/>
        <v>0</v>
      </c>
      <c r="I23" s="109">
        <v>0</v>
      </c>
      <c r="J23" s="111">
        <f t="shared" si="2"/>
        <v>0</v>
      </c>
      <c r="K23" s="110">
        <f t="shared" si="3"/>
        <v>0</v>
      </c>
      <c r="L23" s="24"/>
    </row>
    <row r="24" spans="1:12" s="1" customFormat="1" ht="12.75" x14ac:dyDescent="0.25">
      <c r="A24" s="155">
        <v>14</v>
      </c>
      <c r="B24" s="112" t="s">
        <v>120</v>
      </c>
      <c r="C24" s="108" t="s">
        <v>6</v>
      </c>
      <c r="D24" s="143">
        <v>4</v>
      </c>
      <c r="E24" s="109">
        <v>0</v>
      </c>
      <c r="F24" s="110">
        <f t="shared" si="0"/>
        <v>0</v>
      </c>
      <c r="G24" s="109">
        <v>0</v>
      </c>
      <c r="H24" s="110">
        <f t="shared" si="1"/>
        <v>0</v>
      </c>
      <c r="I24" s="109">
        <v>0</v>
      </c>
      <c r="J24" s="111">
        <f t="shared" si="2"/>
        <v>0</v>
      </c>
      <c r="K24" s="110">
        <f t="shared" si="3"/>
        <v>0</v>
      </c>
      <c r="L24" s="24"/>
    </row>
    <row r="25" spans="1:12" s="1" customFormat="1" ht="24" x14ac:dyDescent="0.25">
      <c r="A25" s="155">
        <v>15</v>
      </c>
      <c r="B25" s="107" t="s">
        <v>16</v>
      </c>
      <c r="C25" s="108" t="s">
        <v>18</v>
      </c>
      <c r="D25" s="139">
        <v>1.4</v>
      </c>
      <c r="E25" s="109">
        <v>0</v>
      </c>
      <c r="F25" s="110">
        <f t="shared" si="0"/>
        <v>0</v>
      </c>
      <c r="G25" s="109">
        <v>0</v>
      </c>
      <c r="H25" s="110">
        <f t="shared" si="1"/>
        <v>0</v>
      </c>
      <c r="I25" s="109">
        <v>0</v>
      </c>
      <c r="J25" s="111">
        <f t="shared" si="2"/>
        <v>0</v>
      </c>
      <c r="K25" s="110">
        <f t="shared" si="3"/>
        <v>0</v>
      </c>
      <c r="L25" s="24"/>
    </row>
    <row r="26" spans="1:12" s="1" customFormat="1" ht="12.75" x14ac:dyDescent="0.25">
      <c r="A26" s="155">
        <v>16</v>
      </c>
      <c r="B26" s="107" t="s">
        <v>7</v>
      </c>
      <c r="C26" s="108" t="s">
        <v>18</v>
      </c>
      <c r="D26" s="139">
        <v>1.4</v>
      </c>
      <c r="E26" s="109">
        <v>0</v>
      </c>
      <c r="F26" s="110">
        <f t="shared" si="0"/>
        <v>0</v>
      </c>
      <c r="G26" s="109">
        <v>0</v>
      </c>
      <c r="H26" s="110">
        <f t="shared" si="1"/>
        <v>0</v>
      </c>
      <c r="I26" s="109">
        <v>0</v>
      </c>
      <c r="J26" s="111">
        <f t="shared" si="2"/>
        <v>0</v>
      </c>
      <c r="K26" s="110">
        <f t="shared" si="3"/>
        <v>0</v>
      </c>
      <c r="L26" s="24"/>
    </row>
    <row r="27" spans="1:12" s="1" customFormat="1" ht="24" x14ac:dyDescent="0.25">
      <c r="A27" s="177"/>
      <c r="B27" s="117" t="s">
        <v>121</v>
      </c>
      <c r="C27" s="118"/>
      <c r="D27" s="132"/>
      <c r="E27" s="119"/>
      <c r="F27" s="120"/>
      <c r="G27" s="119"/>
      <c r="H27" s="120"/>
      <c r="I27" s="119"/>
      <c r="J27" s="121"/>
      <c r="K27" s="120"/>
      <c r="L27" s="24"/>
    </row>
    <row r="28" spans="1:12" s="1" customFormat="1" ht="24" x14ac:dyDescent="0.25">
      <c r="A28" s="155">
        <v>1</v>
      </c>
      <c r="B28" s="112" t="s">
        <v>104</v>
      </c>
      <c r="C28" s="114" t="s">
        <v>20</v>
      </c>
      <c r="D28" s="139">
        <v>6</v>
      </c>
      <c r="E28" s="109">
        <v>0</v>
      </c>
      <c r="F28" s="110">
        <f t="shared" ref="F28" si="12">E28*D28</f>
        <v>0</v>
      </c>
      <c r="G28" s="109">
        <v>0</v>
      </c>
      <c r="H28" s="110">
        <f t="shared" ref="H28" si="13">G28*D28</f>
        <v>0</v>
      </c>
      <c r="I28" s="109">
        <v>0</v>
      </c>
      <c r="J28" s="111">
        <f t="shared" ref="J28" si="14">I28*D28</f>
        <v>0</v>
      </c>
      <c r="K28" s="110">
        <f t="shared" ref="K28" si="15">F28+H28+J28</f>
        <v>0</v>
      </c>
      <c r="L28" s="24"/>
    </row>
    <row r="29" spans="1:12" s="1" customFormat="1" ht="36" x14ac:dyDescent="0.25">
      <c r="A29" s="155">
        <v>2</v>
      </c>
      <c r="B29" s="107" t="s">
        <v>157</v>
      </c>
      <c r="C29" s="108" t="s">
        <v>15</v>
      </c>
      <c r="D29" s="139">
        <v>55</v>
      </c>
      <c r="E29" s="109">
        <v>0</v>
      </c>
      <c r="F29" s="110">
        <f t="shared" ref="F29:F37" si="16">E29*D29</f>
        <v>0</v>
      </c>
      <c r="G29" s="109">
        <v>0</v>
      </c>
      <c r="H29" s="110">
        <f t="shared" ref="H29:H37" si="17">G29*D29</f>
        <v>0</v>
      </c>
      <c r="I29" s="109">
        <v>0</v>
      </c>
      <c r="J29" s="111">
        <f t="shared" ref="J29:J37" si="18">I29*D29</f>
        <v>0</v>
      </c>
      <c r="K29" s="110">
        <f t="shared" ref="K29:K37" si="19">F29+H29+J29</f>
        <v>0</v>
      </c>
      <c r="L29" s="24"/>
    </row>
    <row r="30" spans="1:12" s="1" customFormat="1" ht="24" x14ac:dyDescent="0.25">
      <c r="A30" s="155">
        <v>3</v>
      </c>
      <c r="B30" s="107" t="s">
        <v>60</v>
      </c>
      <c r="C30" s="114" t="s">
        <v>20</v>
      </c>
      <c r="D30" s="139">
        <v>4.0999999999999996</v>
      </c>
      <c r="E30" s="109">
        <v>0</v>
      </c>
      <c r="F30" s="110">
        <f t="shared" si="16"/>
        <v>0</v>
      </c>
      <c r="G30" s="109">
        <v>0</v>
      </c>
      <c r="H30" s="110">
        <f t="shared" si="17"/>
        <v>0</v>
      </c>
      <c r="I30" s="109">
        <v>0</v>
      </c>
      <c r="J30" s="111">
        <f t="shared" si="18"/>
        <v>0</v>
      </c>
      <c r="K30" s="110">
        <f t="shared" si="19"/>
        <v>0</v>
      </c>
      <c r="L30" s="24"/>
    </row>
    <row r="31" spans="1:12" s="1" customFormat="1" ht="12.75" x14ac:dyDescent="0.25">
      <c r="A31" s="155">
        <v>4</v>
      </c>
      <c r="B31" s="107" t="s">
        <v>122</v>
      </c>
      <c r="C31" s="114" t="s">
        <v>15</v>
      </c>
      <c r="D31" s="139">
        <v>34.200000000000003</v>
      </c>
      <c r="E31" s="109">
        <v>0</v>
      </c>
      <c r="F31" s="110">
        <f t="shared" ref="F31:F32" si="20">E31*D31</f>
        <v>0</v>
      </c>
      <c r="G31" s="109">
        <v>0</v>
      </c>
      <c r="H31" s="110">
        <f t="shared" ref="H31:H32" si="21">G31*D31</f>
        <v>0</v>
      </c>
      <c r="I31" s="109">
        <v>0</v>
      </c>
      <c r="J31" s="111">
        <f t="shared" ref="J31:J32" si="22">I31*D31</f>
        <v>0</v>
      </c>
      <c r="K31" s="110">
        <f t="shared" ref="K31:K32" si="23">F31+H31+J31</f>
        <v>0</v>
      </c>
      <c r="L31" s="24"/>
    </row>
    <row r="32" spans="1:12" s="1" customFormat="1" ht="12.75" x14ac:dyDescent="0.25">
      <c r="A32" s="155">
        <v>5</v>
      </c>
      <c r="B32" s="107" t="s">
        <v>151</v>
      </c>
      <c r="C32" s="114" t="s">
        <v>15</v>
      </c>
      <c r="D32" s="139">
        <v>13.5</v>
      </c>
      <c r="E32" s="109">
        <v>0</v>
      </c>
      <c r="F32" s="110">
        <f t="shared" si="20"/>
        <v>0</v>
      </c>
      <c r="G32" s="109">
        <v>0</v>
      </c>
      <c r="H32" s="110">
        <f t="shared" si="21"/>
        <v>0</v>
      </c>
      <c r="I32" s="109">
        <v>0</v>
      </c>
      <c r="J32" s="111">
        <f t="shared" si="22"/>
        <v>0</v>
      </c>
      <c r="K32" s="110">
        <f t="shared" si="23"/>
        <v>0</v>
      </c>
      <c r="L32" s="24"/>
    </row>
    <row r="33" spans="1:13" s="1" customFormat="1" ht="12.75" x14ac:dyDescent="0.25">
      <c r="A33" s="155">
        <v>6</v>
      </c>
      <c r="B33" s="107" t="s">
        <v>152</v>
      </c>
      <c r="C33" s="114" t="s">
        <v>15</v>
      </c>
      <c r="D33" s="139">
        <v>1</v>
      </c>
      <c r="E33" s="109">
        <v>0</v>
      </c>
      <c r="F33" s="110">
        <f t="shared" si="16"/>
        <v>0</v>
      </c>
      <c r="G33" s="109">
        <v>0</v>
      </c>
      <c r="H33" s="110">
        <f t="shared" si="17"/>
        <v>0</v>
      </c>
      <c r="I33" s="109">
        <v>0</v>
      </c>
      <c r="J33" s="111">
        <f t="shared" si="18"/>
        <v>0</v>
      </c>
      <c r="K33" s="110">
        <f t="shared" si="19"/>
        <v>0</v>
      </c>
      <c r="L33" s="24"/>
    </row>
    <row r="34" spans="1:13" s="1" customFormat="1" ht="24" x14ac:dyDescent="0.25">
      <c r="A34" s="155">
        <v>7</v>
      </c>
      <c r="B34" s="112" t="s">
        <v>86</v>
      </c>
      <c r="C34" s="108" t="s">
        <v>15</v>
      </c>
      <c r="D34" s="140">
        <v>382</v>
      </c>
      <c r="E34" s="109">
        <v>0</v>
      </c>
      <c r="F34" s="110">
        <f t="shared" si="16"/>
        <v>0</v>
      </c>
      <c r="G34" s="109">
        <v>0</v>
      </c>
      <c r="H34" s="110">
        <f t="shared" si="17"/>
        <v>0</v>
      </c>
      <c r="I34" s="109">
        <v>0</v>
      </c>
      <c r="J34" s="111">
        <f t="shared" si="18"/>
        <v>0</v>
      </c>
      <c r="K34" s="110">
        <f t="shared" si="19"/>
        <v>0</v>
      </c>
      <c r="L34" s="24"/>
    </row>
    <row r="35" spans="1:13" s="153" customFormat="1" x14ac:dyDescent="0.25">
      <c r="A35" s="155">
        <v>8</v>
      </c>
      <c r="B35" s="107" t="s">
        <v>123</v>
      </c>
      <c r="C35" s="148" t="s">
        <v>15</v>
      </c>
      <c r="D35" s="147">
        <v>3</v>
      </c>
      <c r="E35" s="149">
        <v>0</v>
      </c>
      <c r="F35" s="150">
        <f>E35*D35</f>
        <v>0</v>
      </c>
      <c r="G35" s="149">
        <v>0</v>
      </c>
      <c r="H35" s="150">
        <f>G35*D35</f>
        <v>0</v>
      </c>
      <c r="I35" s="149">
        <v>0</v>
      </c>
      <c r="J35" s="151">
        <f>I35*D35</f>
        <v>0</v>
      </c>
      <c r="K35" s="150">
        <f>F35+H35+J35</f>
        <v>0</v>
      </c>
      <c r="L35" s="152"/>
    </row>
    <row r="36" spans="1:13" s="1" customFormat="1" ht="24" x14ac:dyDescent="0.25">
      <c r="A36" s="155">
        <v>9</v>
      </c>
      <c r="B36" s="107" t="s">
        <v>88</v>
      </c>
      <c r="C36" s="108" t="s">
        <v>15</v>
      </c>
      <c r="D36" s="139">
        <v>8</v>
      </c>
      <c r="E36" s="109">
        <v>0</v>
      </c>
      <c r="F36" s="110">
        <f t="shared" ref="F36" si="24">E36*D36</f>
        <v>0</v>
      </c>
      <c r="G36" s="109">
        <v>0</v>
      </c>
      <c r="H36" s="110">
        <f t="shared" ref="H36" si="25">G36*D36</f>
        <v>0</v>
      </c>
      <c r="I36" s="109">
        <v>0</v>
      </c>
      <c r="J36" s="111">
        <f t="shared" ref="J36" si="26">I36*D36</f>
        <v>0</v>
      </c>
      <c r="K36" s="110">
        <f t="shared" ref="K36" si="27">F36+H36+J36</f>
        <v>0</v>
      </c>
      <c r="L36" s="24"/>
    </row>
    <row r="37" spans="1:13" s="1" customFormat="1" ht="36" x14ac:dyDescent="0.25">
      <c r="A37" s="155">
        <v>10</v>
      </c>
      <c r="B37" s="112" t="s">
        <v>61</v>
      </c>
      <c r="C37" s="108" t="s">
        <v>15</v>
      </c>
      <c r="D37" s="140">
        <v>26</v>
      </c>
      <c r="E37" s="109">
        <v>0</v>
      </c>
      <c r="F37" s="110">
        <f t="shared" si="16"/>
        <v>0</v>
      </c>
      <c r="G37" s="109">
        <v>0</v>
      </c>
      <c r="H37" s="110">
        <f t="shared" si="17"/>
        <v>0</v>
      </c>
      <c r="I37" s="109">
        <v>0</v>
      </c>
      <c r="J37" s="111">
        <f t="shared" si="18"/>
        <v>0</v>
      </c>
      <c r="K37" s="110">
        <f t="shared" si="19"/>
        <v>0</v>
      </c>
      <c r="L37" s="24"/>
    </row>
    <row r="38" spans="1:13" s="1" customFormat="1" ht="12.75" x14ac:dyDescent="0.25">
      <c r="A38" s="177"/>
      <c r="B38" s="117" t="s">
        <v>19</v>
      </c>
      <c r="C38" s="118"/>
      <c r="D38" s="132"/>
      <c r="E38" s="119"/>
      <c r="F38" s="120"/>
      <c r="G38" s="119"/>
      <c r="H38" s="120"/>
      <c r="I38" s="119"/>
      <c r="J38" s="121"/>
      <c r="K38" s="120"/>
      <c r="L38" s="24"/>
    </row>
    <row r="39" spans="1:13" s="1" customFormat="1" ht="36" x14ac:dyDescent="0.25">
      <c r="A39" s="155">
        <v>1</v>
      </c>
      <c r="B39" s="180" t="s">
        <v>111</v>
      </c>
      <c r="C39" s="115" t="s">
        <v>15</v>
      </c>
      <c r="D39" s="140">
        <v>7</v>
      </c>
      <c r="E39" s="109">
        <v>0</v>
      </c>
      <c r="F39" s="110">
        <f>E39*D39</f>
        <v>0</v>
      </c>
      <c r="G39" s="109">
        <v>0</v>
      </c>
      <c r="H39" s="110">
        <f>G39*D39</f>
        <v>0</v>
      </c>
      <c r="I39" s="109">
        <v>0</v>
      </c>
      <c r="J39" s="111">
        <f>I39*D39</f>
        <v>0</v>
      </c>
      <c r="K39" s="110">
        <f>F39+H39+J39</f>
        <v>0</v>
      </c>
      <c r="L39" s="24"/>
    </row>
    <row r="40" spans="1:13" s="1" customFormat="1" ht="12.75" x14ac:dyDescent="0.25">
      <c r="A40" s="155">
        <v>2</v>
      </c>
      <c r="B40" s="180" t="s">
        <v>112</v>
      </c>
      <c r="C40" s="115" t="s">
        <v>6</v>
      </c>
      <c r="D40" s="140">
        <v>1</v>
      </c>
      <c r="E40" s="109">
        <v>0</v>
      </c>
      <c r="F40" s="110">
        <f>E40*D40</f>
        <v>0</v>
      </c>
      <c r="G40" s="109">
        <v>0</v>
      </c>
      <c r="H40" s="110">
        <f>G40*D40</f>
        <v>0</v>
      </c>
      <c r="I40" s="109">
        <v>0</v>
      </c>
      <c r="J40" s="111">
        <f>I40*D40</f>
        <v>0</v>
      </c>
      <c r="K40" s="110">
        <f>F40+H40+J40</f>
        <v>0</v>
      </c>
      <c r="L40" s="24"/>
    </row>
    <row r="41" spans="1:13" s="1" customFormat="1" ht="12.75" x14ac:dyDescent="0.25">
      <c r="A41" s="155">
        <v>3</v>
      </c>
      <c r="B41" s="180" t="s">
        <v>114</v>
      </c>
      <c r="C41" s="114" t="s">
        <v>20</v>
      </c>
      <c r="D41" s="140">
        <v>4</v>
      </c>
      <c r="E41" s="109">
        <v>0</v>
      </c>
      <c r="F41" s="110">
        <f>E41*D41</f>
        <v>0</v>
      </c>
      <c r="G41" s="109">
        <v>0</v>
      </c>
      <c r="H41" s="110">
        <f>G41*D41</f>
        <v>0</v>
      </c>
      <c r="I41" s="109">
        <v>0</v>
      </c>
      <c r="J41" s="111">
        <f>I41*D41</f>
        <v>0</v>
      </c>
      <c r="K41" s="110">
        <f>F41+H41+J41</f>
        <v>0</v>
      </c>
      <c r="L41" s="24"/>
    </row>
    <row r="42" spans="1:13" s="1" customFormat="1" ht="24" x14ac:dyDescent="0.25">
      <c r="A42" s="155">
        <v>4</v>
      </c>
      <c r="B42" s="180" t="s">
        <v>124</v>
      </c>
      <c r="C42" s="115" t="s">
        <v>15</v>
      </c>
      <c r="D42" s="140">
        <v>1.2</v>
      </c>
      <c r="E42" s="109">
        <v>0</v>
      </c>
      <c r="F42" s="110">
        <f>E42*D42</f>
        <v>0</v>
      </c>
      <c r="G42" s="109">
        <v>0</v>
      </c>
      <c r="H42" s="110">
        <f>G42*D42</f>
        <v>0</v>
      </c>
      <c r="I42" s="109">
        <v>0</v>
      </c>
      <c r="J42" s="111">
        <f>I42*D42</f>
        <v>0</v>
      </c>
      <c r="K42" s="110">
        <f>F42+H42+J42</f>
        <v>0</v>
      </c>
      <c r="L42" s="24"/>
    </row>
    <row r="43" spans="1:13" s="1" customFormat="1" ht="24" x14ac:dyDescent="0.25">
      <c r="A43" s="155">
        <v>5</v>
      </c>
      <c r="B43" s="180" t="s">
        <v>105</v>
      </c>
      <c r="C43" s="108" t="s">
        <v>15</v>
      </c>
      <c r="D43" s="140">
        <v>15</v>
      </c>
      <c r="E43" s="109">
        <v>0</v>
      </c>
      <c r="F43" s="110">
        <f>E43*D43</f>
        <v>0</v>
      </c>
      <c r="G43" s="109">
        <v>0</v>
      </c>
      <c r="H43" s="110">
        <f>G43*D43</f>
        <v>0</v>
      </c>
      <c r="I43" s="109">
        <v>0</v>
      </c>
      <c r="J43" s="111">
        <f>I43*D43</f>
        <v>0</v>
      </c>
      <c r="K43" s="110">
        <f>F43+H43+J43</f>
        <v>0</v>
      </c>
      <c r="L43" s="24"/>
      <c r="M43" s="48"/>
    </row>
    <row r="44" spans="1:13" s="1" customFormat="1" ht="24" x14ac:dyDescent="0.25">
      <c r="A44" s="155">
        <v>6</v>
      </c>
      <c r="B44" s="180" t="s">
        <v>45</v>
      </c>
      <c r="C44" s="108" t="s">
        <v>15</v>
      </c>
      <c r="D44" s="140">
        <v>15</v>
      </c>
      <c r="E44" s="109">
        <v>0</v>
      </c>
      <c r="F44" s="110">
        <f t="shared" ref="F44:F45" si="28">E44*D44</f>
        <v>0</v>
      </c>
      <c r="G44" s="109">
        <v>0</v>
      </c>
      <c r="H44" s="110">
        <f t="shared" ref="H44:H45" si="29">G44*D44</f>
        <v>0</v>
      </c>
      <c r="I44" s="109">
        <v>0</v>
      </c>
      <c r="J44" s="111">
        <f t="shared" ref="J44:J45" si="30">I44*D44</f>
        <v>0</v>
      </c>
      <c r="K44" s="110">
        <f t="shared" ref="K44:K45" si="31">F44+H44+J44</f>
        <v>0</v>
      </c>
      <c r="L44" s="24"/>
    </row>
    <row r="45" spans="1:13" s="1" customFormat="1" x14ac:dyDescent="0.25">
      <c r="A45" s="155">
        <v>7</v>
      </c>
      <c r="B45" s="181" t="s">
        <v>70</v>
      </c>
      <c r="C45" s="114" t="s">
        <v>20</v>
      </c>
      <c r="D45" s="140">
        <v>12</v>
      </c>
      <c r="E45" s="109">
        <v>0</v>
      </c>
      <c r="F45" s="110">
        <f t="shared" si="28"/>
        <v>0</v>
      </c>
      <c r="G45" s="109">
        <v>0</v>
      </c>
      <c r="H45" s="110">
        <f t="shared" si="29"/>
        <v>0</v>
      </c>
      <c r="I45" s="109">
        <v>0</v>
      </c>
      <c r="J45" s="111">
        <f t="shared" si="30"/>
        <v>0</v>
      </c>
      <c r="K45" s="110">
        <f t="shared" si="31"/>
        <v>0</v>
      </c>
      <c r="L45" s="49"/>
    </row>
    <row r="46" spans="1:13" s="1" customFormat="1" x14ac:dyDescent="0.25">
      <c r="A46" s="155">
        <v>8</v>
      </c>
      <c r="B46" s="180" t="s">
        <v>80</v>
      </c>
      <c r="C46" s="108" t="s">
        <v>15</v>
      </c>
      <c r="D46" s="140">
        <v>107</v>
      </c>
      <c r="E46" s="109">
        <v>0</v>
      </c>
      <c r="F46" s="110">
        <f>E46*D46</f>
        <v>0</v>
      </c>
      <c r="G46" s="109">
        <v>0</v>
      </c>
      <c r="H46" s="110">
        <f>G46*D46</f>
        <v>0</v>
      </c>
      <c r="I46" s="109">
        <v>0</v>
      </c>
      <c r="J46" s="111">
        <f>I46*D46</f>
        <v>0</v>
      </c>
      <c r="K46" s="110">
        <f>F46+H46+J46</f>
        <v>0</v>
      </c>
      <c r="L46" s="49"/>
    </row>
    <row r="47" spans="1:13" s="1" customFormat="1" ht="24" x14ac:dyDescent="0.25">
      <c r="A47" s="155">
        <v>9</v>
      </c>
      <c r="B47" s="107" t="s">
        <v>125</v>
      </c>
      <c r="C47" s="114" t="s">
        <v>20</v>
      </c>
      <c r="D47" s="140">
        <v>34</v>
      </c>
      <c r="E47" s="109">
        <v>0</v>
      </c>
      <c r="F47" s="110">
        <f>E47*D47</f>
        <v>0</v>
      </c>
      <c r="G47" s="109">
        <v>0</v>
      </c>
      <c r="H47" s="110">
        <f>G47*D47</f>
        <v>0</v>
      </c>
      <c r="I47" s="109">
        <v>0</v>
      </c>
      <c r="J47" s="111">
        <f>I47*D47</f>
        <v>0</v>
      </c>
      <c r="K47" s="110">
        <f>F47+H47+J47</f>
        <v>0</v>
      </c>
      <c r="L47" s="49"/>
    </row>
    <row r="48" spans="1:13" s="1" customFormat="1" ht="24" x14ac:dyDescent="0.25">
      <c r="A48" s="155">
        <v>10</v>
      </c>
      <c r="B48" s="180" t="s">
        <v>89</v>
      </c>
      <c r="C48" s="115" t="s">
        <v>15</v>
      </c>
      <c r="D48" s="140">
        <v>71</v>
      </c>
      <c r="E48" s="109">
        <v>0</v>
      </c>
      <c r="F48" s="110">
        <f>E48*D48</f>
        <v>0</v>
      </c>
      <c r="G48" s="109">
        <v>0</v>
      </c>
      <c r="H48" s="110">
        <f>G48*D48</f>
        <v>0</v>
      </c>
      <c r="I48" s="109">
        <v>0</v>
      </c>
      <c r="J48" s="111">
        <f>I48*D48</f>
        <v>0</v>
      </c>
      <c r="K48" s="110">
        <f>F48+H48+J48</f>
        <v>0</v>
      </c>
      <c r="L48" s="49"/>
    </row>
    <row r="49" spans="1:13" s="1" customFormat="1" x14ac:dyDescent="0.25">
      <c r="A49" s="155">
        <v>11</v>
      </c>
      <c r="B49" s="107" t="s">
        <v>126</v>
      </c>
      <c r="C49" s="115" t="s">
        <v>20</v>
      </c>
      <c r="D49" s="140">
        <v>55</v>
      </c>
      <c r="E49" s="109">
        <v>0</v>
      </c>
      <c r="F49" s="110">
        <f>E49*D49</f>
        <v>0</v>
      </c>
      <c r="G49" s="109">
        <v>0</v>
      </c>
      <c r="H49" s="110">
        <f>G49*D49</f>
        <v>0</v>
      </c>
      <c r="I49" s="109">
        <v>0</v>
      </c>
      <c r="J49" s="111">
        <f>I49*D49</f>
        <v>0</v>
      </c>
      <c r="K49" s="110">
        <f>F49+H49+J49</f>
        <v>0</v>
      </c>
      <c r="L49" s="49"/>
    </row>
    <row r="50" spans="1:13" s="1" customFormat="1" ht="24" x14ac:dyDescent="0.25">
      <c r="A50" s="155">
        <v>12</v>
      </c>
      <c r="B50" s="107" t="s">
        <v>127</v>
      </c>
      <c r="C50" s="115" t="s">
        <v>15</v>
      </c>
      <c r="D50" s="140">
        <v>1.8</v>
      </c>
      <c r="E50" s="109">
        <v>0</v>
      </c>
      <c r="F50" s="110">
        <f>E50*D50</f>
        <v>0</v>
      </c>
      <c r="G50" s="109">
        <v>0</v>
      </c>
      <c r="H50" s="110">
        <f>G50*D50</f>
        <v>0</v>
      </c>
      <c r="I50" s="109">
        <v>0</v>
      </c>
      <c r="J50" s="111">
        <f>I50*D50</f>
        <v>0</v>
      </c>
      <c r="K50" s="110">
        <f>F50+H50+J50</f>
        <v>0</v>
      </c>
      <c r="L50" s="49"/>
    </row>
    <row r="51" spans="1:13" s="1" customFormat="1" x14ac:dyDescent="0.25">
      <c r="A51" s="177"/>
      <c r="B51" s="117" t="s">
        <v>21</v>
      </c>
      <c r="C51" s="118"/>
      <c r="D51" s="132"/>
      <c r="E51" s="119"/>
      <c r="F51" s="120"/>
      <c r="G51" s="119"/>
      <c r="H51" s="120"/>
      <c r="I51" s="119"/>
      <c r="J51" s="121"/>
      <c r="K51" s="120"/>
      <c r="L51" s="49"/>
    </row>
    <row r="52" spans="1:13" s="1" customFormat="1" ht="60" x14ac:dyDescent="0.25">
      <c r="A52" s="155">
        <v>1</v>
      </c>
      <c r="B52" s="107" t="s">
        <v>153</v>
      </c>
      <c r="C52" s="108" t="s">
        <v>15</v>
      </c>
      <c r="D52" s="140">
        <v>31</v>
      </c>
      <c r="E52" s="109">
        <v>0</v>
      </c>
      <c r="F52" s="110">
        <f t="shared" ref="F52" si="32">E52*D52</f>
        <v>0</v>
      </c>
      <c r="G52" s="109">
        <v>0</v>
      </c>
      <c r="H52" s="110">
        <f t="shared" ref="H52" si="33">G52*D52</f>
        <v>0</v>
      </c>
      <c r="I52" s="109">
        <v>0</v>
      </c>
      <c r="J52" s="111">
        <f t="shared" ref="J52" si="34">I52*D52</f>
        <v>0</v>
      </c>
      <c r="K52" s="110">
        <f t="shared" ref="K52" si="35">F52+H52+J52</f>
        <v>0</v>
      </c>
      <c r="L52" s="49"/>
    </row>
    <row r="53" spans="1:13" s="1" customFormat="1" ht="36" x14ac:dyDescent="0.25">
      <c r="A53" s="155">
        <v>2</v>
      </c>
      <c r="B53" s="107" t="s">
        <v>128</v>
      </c>
      <c r="C53" s="108" t="s">
        <v>6</v>
      </c>
      <c r="D53" s="140">
        <v>1</v>
      </c>
      <c r="E53" s="109">
        <v>0</v>
      </c>
      <c r="F53" s="110">
        <f t="shared" ref="F53:F59" si="36">E53*D53</f>
        <v>0</v>
      </c>
      <c r="G53" s="109">
        <v>0</v>
      </c>
      <c r="H53" s="110">
        <f t="shared" ref="H53:H59" si="37">G53*D53</f>
        <v>0</v>
      </c>
      <c r="I53" s="109">
        <v>0</v>
      </c>
      <c r="J53" s="111">
        <f t="shared" ref="J53:J59" si="38">I53*D53</f>
        <v>0</v>
      </c>
      <c r="K53" s="110">
        <f t="shared" ref="K53:K59" si="39">F53+H53+J53</f>
        <v>0</v>
      </c>
      <c r="L53" s="49"/>
    </row>
    <row r="54" spans="1:13" s="1" customFormat="1" ht="24" x14ac:dyDescent="0.25">
      <c r="A54" s="155">
        <v>3</v>
      </c>
      <c r="B54" s="107" t="s">
        <v>106</v>
      </c>
      <c r="C54" s="108" t="s">
        <v>6</v>
      </c>
      <c r="D54" s="140">
        <v>4</v>
      </c>
      <c r="E54" s="109">
        <v>0</v>
      </c>
      <c r="F54" s="110">
        <f t="shared" si="36"/>
        <v>0</v>
      </c>
      <c r="G54" s="109">
        <v>0</v>
      </c>
      <c r="H54" s="110">
        <f t="shared" si="37"/>
        <v>0</v>
      </c>
      <c r="I54" s="109">
        <v>0</v>
      </c>
      <c r="J54" s="111">
        <f t="shared" si="38"/>
        <v>0</v>
      </c>
      <c r="K54" s="110">
        <f t="shared" si="39"/>
        <v>0</v>
      </c>
      <c r="L54" s="49"/>
    </row>
    <row r="55" spans="1:13" s="1" customFormat="1" x14ac:dyDescent="0.25">
      <c r="A55" s="155">
        <v>4</v>
      </c>
      <c r="B55" s="112" t="s">
        <v>107</v>
      </c>
      <c r="C55" s="108" t="s">
        <v>6</v>
      </c>
      <c r="D55" s="140">
        <v>2</v>
      </c>
      <c r="E55" s="109">
        <v>0</v>
      </c>
      <c r="F55" s="110">
        <f t="shared" si="36"/>
        <v>0</v>
      </c>
      <c r="G55" s="109">
        <v>0</v>
      </c>
      <c r="H55" s="110">
        <f t="shared" si="37"/>
        <v>0</v>
      </c>
      <c r="I55" s="109">
        <v>0</v>
      </c>
      <c r="J55" s="111">
        <f t="shared" si="38"/>
        <v>0</v>
      </c>
      <c r="K55" s="110">
        <f t="shared" si="39"/>
        <v>0</v>
      </c>
      <c r="L55" s="49"/>
    </row>
    <row r="56" spans="1:13" s="1" customFormat="1" ht="24" x14ac:dyDescent="0.25">
      <c r="A56" s="155">
        <v>5</v>
      </c>
      <c r="B56" s="107" t="s">
        <v>129</v>
      </c>
      <c r="C56" s="108" t="s">
        <v>6</v>
      </c>
      <c r="D56" s="140">
        <v>1</v>
      </c>
      <c r="E56" s="109">
        <v>0</v>
      </c>
      <c r="F56" s="110">
        <f t="shared" si="36"/>
        <v>0</v>
      </c>
      <c r="G56" s="109">
        <v>0</v>
      </c>
      <c r="H56" s="110">
        <f t="shared" si="37"/>
        <v>0</v>
      </c>
      <c r="I56" s="109">
        <v>0</v>
      </c>
      <c r="J56" s="111">
        <f t="shared" si="38"/>
        <v>0</v>
      </c>
      <c r="K56" s="110">
        <f t="shared" si="39"/>
        <v>0</v>
      </c>
      <c r="L56" s="49"/>
    </row>
    <row r="57" spans="1:13" s="1" customFormat="1" ht="36" x14ac:dyDescent="0.25">
      <c r="A57" s="155">
        <v>6</v>
      </c>
      <c r="B57" s="112" t="s">
        <v>130</v>
      </c>
      <c r="C57" s="108" t="s">
        <v>15</v>
      </c>
      <c r="D57" s="140">
        <v>3.5</v>
      </c>
      <c r="E57" s="109">
        <v>0</v>
      </c>
      <c r="F57" s="110">
        <f t="shared" ref="F57:F58" si="40">E57*D57</f>
        <v>0</v>
      </c>
      <c r="G57" s="109">
        <v>0</v>
      </c>
      <c r="H57" s="110">
        <f t="shared" ref="H57:H58" si="41">G57*D57</f>
        <v>0</v>
      </c>
      <c r="I57" s="109">
        <v>0</v>
      </c>
      <c r="J57" s="111">
        <f t="shared" ref="J57:J58" si="42">I57*D57</f>
        <v>0</v>
      </c>
      <c r="K57" s="110">
        <f t="shared" ref="K57:K58" si="43">F57+H57+J57</f>
        <v>0</v>
      </c>
      <c r="L57" s="49"/>
    </row>
    <row r="58" spans="1:13" s="1" customFormat="1" x14ac:dyDescent="0.25">
      <c r="A58" s="155">
        <v>7</v>
      </c>
      <c r="B58" s="107" t="s">
        <v>62</v>
      </c>
      <c r="C58" s="108" t="s">
        <v>6</v>
      </c>
      <c r="D58" s="140">
        <v>4</v>
      </c>
      <c r="E58" s="109">
        <v>0</v>
      </c>
      <c r="F58" s="110">
        <f t="shared" si="40"/>
        <v>0</v>
      </c>
      <c r="G58" s="109">
        <v>0</v>
      </c>
      <c r="H58" s="110">
        <f t="shared" si="41"/>
        <v>0</v>
      </c>
      <c r="I58" s="109">
        <v>0</v>
      </c>
      <c r="J58" s="111">
        <f t="shared" si="42"/>
        <v>0</v>
      </c>
      <c r="K58" s="110">
        <f t="shared" si="43"/>
        <v>0</v>
      </c>
      <c r="L58" s="49"/>
    </row>
    <row r="59" spans="1:13" s="1" customFormat="1" ht="24" x14ac:dyDescent="0.25">
      <c r="A59" s="155">
        <v>8</v>
      </c>
      <c r="B59" s="107" t="s">
        <v>63</v>
      </c>
      <c r="C59" s="108" t="s">
        <v>6</v>
      </c>
      <c r="D59" s="140">
        <v>5</v>
      </c>
      <c r="E59" s="109">
        <v>0</v>
      </c>
      <c r="F59" s="110">
        <f t="shared" si="36"/>
        <v>0</v>
      </c>
      <c r="G59" s="109">
        <v>0</v>
      </c>
      <c r="H59" s="110">
        <f t="shared" si="37"/>
        <v>0</v>
      </c>
      <c r="I59" s="109">
        <v>0</v>
      </c>
      <c r="J59" s="111">
        <f t="shared" si="38"/>
        <v>0</v>
      </c>
      <c r="K59" s="110">
        <f t="shared" si="39"/>
        <v>0</v>
      </c>
      <c r="L59" s="24"/>
    </row>
    <row r="60" spans="1:13" s="1" customFormat="1" x14ac:dyDescent="0.25">
      <c r="A60" s="177"/>
      <c r="B60" s="117" t="s">
        <v>64</v>
      </c>
      <c r="C60" s="118"/>
      <c r="D60" s="132"/>
      <c r="E60" s="119"/>
      <c r="F60" s="120"/>
      <c r="G60" s="119"/>
      <c r="H60" s="120"/>
      <c r="I60" s="119"/>
      <c r="J60" s="121"/>
      <c r="K60" s="120"/>
      <c r="L60" s="49"/>
    </row>
    <row r="61" spans="1:13" s="1" customFormat="1" ht="24" x14ac:dyDescent="0.25">
      <c r="A61" s="155">
        <v>1</v>
      </c>
      <c r="B61" s="107" t="s">
        <v>71</v>
      </c>
      <c r="C61" s="108" t="s">
        <v>15</v>
      </c>
      <c r="D61" s="140">
        <v>65.5</v>
      </c>
      <c r="E61" s="109">
        <v>0</v>
      </c>
      <c r="F61" s="110">
        <f>E61*D61</f>
        <v>0</v>
      </c>
      <c r="G61" s="109">
        <v>0</v>
      </c>
      <c r="H61" s="110">
        <f>G61*D61</f>
        <v>0</v>
      </c>
      <c r="I61" s="109">
        <v>0</v>
      </c>
      <c r="J61" s="111">
        <f>I61*D61</f>
        <v>0</v>
      </c>
      <c r="K61" s="110">
        <f>F61+H61+J61</f>
        <v>0</v>
      </c>
      <c r="L61" s="49"/>
      <c r="M61" s="48"/>
    </row>
    <row r="62" spans="1:13" s="1" customFormat="1" ht="36" x14ac:dyDescent="0.25">
      <c r="A62" s="155">
        <v>2</v>
      </c>
      <c r="B62" s="107" t="s">
        <v>73</v>
      </c>
      <c r="C62" s="108" t="s">
        <v>15</v>
      </c>
      <c r="D62" s="140">
        <v>75</v>
      </c>
      <c r="E62" s="109">
        <v>0</v>
      </c>
      <c r="F62" s="110">
        <f>E62*D62</f>
        <v>0</v>
      </c>
      <c r="G62" s="109">
        <v>0</v>
      </c>
      <c r="H62" s="110">
        <f>G62*D62</f>
        <v>0</v>
      </c>
      <c r="I62" s="109">
        <v>0</v>
      </c>
      <c r="J62" s="111">
        <f>I62*D62</f>
        <v>0</v>
      </c>
      <c r="K62" s="110">
        <f>F62+H62+J62</f>
        <v>0</v>
      </c>
      <c r="L62" s="49"/>
      <c r="M62" s="50"/>
    </row>
    <row r="63" spans="1:13" s="1" customFormat="1" ht="36" x14ac:dyDescent="0.25">
      <c r="A63" s="155">
        <v>3</v>
      </c>
      <c r="B63" s="107" t="s">
        <v>131</v>
      </c>
      <c r="C63" s="108" t="s">
        <v>15</v>
      </c>
      <c r="D63" s="143">
        <v>62</v>
      </c>
      <c r="E63" s="109">
        <v>0</v>
      </c>
      <c r="F63" s="110">
        <f t="shared" ref="F63" si="44">E63*D63</f>
        <v>0</v>
      </c>
      <c r="G63" s="109">
        <v>0</v>
      </c>
      <c r="H63" s="110">
        <f t="shared" ref="H63" si="45">G63*D63</f>
        <v>0</v>
      </c>
      <c r="I63" s="109">
        <v>0</v>
      </c>
      <c r="J63" s="111">
        <f t="shared" ref="J63" si="46">I63*D63</f>
        <v>0</v>
      </c>
      <c r="K63" s="110">
        <f t="shared" ref="K63" si="47">F63+H63+J63</f>
        <v>0</v>
      </c>
      <c r="L63" s="24"/>
    </row>
    <row r="64" spans="1:13" s="1" customFormat="1" ht="36" x14ac:dyDescent="0.25">
      <c r="A64" s="155">
        <v>4</v>
      </c>
      <c r="B64" s="107" t="s">
        <v>90</v>
      </c>
      <c r="C64" s="108" t="s">
        <v>15</v>
      </c>
      <c r="D64" s="140">
        <v>88</v>
      </c>
      <c r="E64" s="109">
        <v>0</v>
      </c>
      <c r="F64" s="110">
        <f>E64*D64</f>
        <v>0</v>
      </c>
      <c r="G64" s="109">
        <v>0</v>
      </c>
      <c r="H64" s="110">
        <f>G64*D64</f>
        <v>0</v>
      </c>
      <c r="I64" s="109">
        <v>0</v>
      </c>
      <c r="J64" s="111">
        <f>I64*D64</f>
        <v>0</v>
      </c>
      <c r="K64" s="110">
        <f>F64+H64+J64</f>
        <v>0</v>
      </c>
      <c r="L64" s="49"/>
    </row>
    <row r="65" spans="1:12" s="1" customFormat="1" x14ac:dyDescent="0.25">
      <c r="A65" s="177"/>
      <c r="B65" s="117" t="s">
        <v>25</v>
      </c>
      <c r="C65" s="118"/>
      <c r="D65" s="132"/>
      <c r="E65" s="119"/>
      <c r="F65" s="120"/>
      <c r="G65" s="119"/>
      <c r="H65" s="121"/>
      <c r="I65" s="119"/>
      <c r="J65" s="121"/>
      <c r="K65" s="120"/>
      <c r="L65" s="49"/>
    </row>
    <row r="66" spans="1:12" s="1" customFormat="1" ht="24" x14ac:dyDescent="0.25">
      <c r="A66" s="155">
        <v>1</v>
      </c>
      <c r="B66" s="107" t="s">
        <v>132</v>
      </c>
      <c r="C66" s="113" t="s">
        <v>6</v>
      </c>
      <c r="D66" s="140">
        <v>6</v>
      </c>
      <c r="E66" s="109">
        <v>0</v>
      </c>
      <c r="F66" s="110">
        <f t="shared" ref="F66" si="48">E66*D66</f>
        <v>0</v>
      </c>
      <c r="G66" s="109">
        <v>0</v>
      </c>
      <c r="H66" s="110">
        <f t="shared" ref="H66" si="49">G66*D66</f>
        <v>0</v>
      </c>
      <c r="I66" s="109">
        <v>0</v>
      </c>
      <c r="J66" s="111">
        <f t="shared" ref="J66" si="50">I66*D66</f>
        <v>0</v>
      </c>
      <c r="K66" s="110">
        <f t="shared" ref="K66" si="51">F66+H66+J66</f>
        <v>0</v>
      </c>
      <c r="L66" s="49"/>
    </row>
    <row r="67" spans="1:12" s="1" customFormat="1" x14ac:dyDescent="0.25">
      <c r="A67" s="155">
        <v>2</v>
      </c>
      <c r="B67" s="107" t="s">
        <v>133</v>
      </c>
      <c r="C67" s="113" t="s">
        <v>6</v>
      </c>
      <c r="D67" s="140">
        <v>1</v>
      </c>
      <c r="E67" s="109">
        <v>0</v>
      </c>
      <c r="F67" s="110">
        <f t="shared" ref="F67:F68" si="52">E67*D67</f>
        <v>0</v>
      </c>
      <c r="G67" s="109">
        <v>0</v>
      </c>
      <c r="H67" s="110">
        <f t="shared" ref="H67:H68" si="53">G67*D67</f>
        <v>0</v>
      </c>
      <c r="I67" s="109">
        <v>0</v>
      </c>
      <c r="J67" s="111">
        <f t="shared" ref="J67:J68" si="54">I67*D67</f>
        <v>0</v>
      </c>
      <c r="K67" s="110">
        <f t="shared" ref="K67:K68" si="55">F67+H67+J67</f>
        <v>0</v>
      </c>
      <c r="L67" s="49"/>
    </row>
    <row r="68" spans="1:12" s="1" customFormat="1" x14ac:dyDescent="0.25">
      <c r="A68" s="155">
        <v>3</v>
      </c>
      <c r="B68" s="107" t="s">
        <v>109</v>
      </c>
      <c r="C68" s="116" t="s">
        <v>6</v>
      </c>
      <c r="D68" s="140">
        <v>4</v>
      </c>
      <c r="E68" s="109">
        <v>0</v>
      </c>
      <c r="F68" s="110">
        <f t="shared" si="52"/>
        <v>0</v>
      </c>
      <c r="G68" s="109">
        <v>0</v>
      </c>
      <c r="H68" s="110">
        <f t="shared" si="53"/>
        <v>0</v>
      </c>
      <c r="I68" s="109">
        <v>0</v>
      </c>
      <c r="J68" s="111">
        <f t="shared" si="54"/>
        <v>0</v>
      </c>
      <c r="K68" s="110">
        <f t="shared" si="55"/>
        <v>0</v>
      </c>
      <c r="L68" s="49"/>
    </row>
    <row r="69" spans="1:12" s="1" customFormat="1" x14ac:dyDescent="0.25">
      <c r="A69" s="155">
        <v>4</v>
      </c>
      <c r="B69" s="107" t="s">
        <v>134</v>
      </c>
      <c r="C69" s="116" t="s">
        <v>6</v>
      </c>
      <c r="D69" s="140">
        <v>4</v>
      </c>
      <c r="E69" s="109">
        <v>0</v>
      </c>
      <c r="F69" s="110">
        <f t="shared" ref="F69:F78" si="56">E69*D69</f>
        <v>0</v>
      </c>
      <c r="G69" s="109">
        <v>0</v>
      </c>
      <c r="H69" s="110">
        <f t="shared" ref="H69:H78" si="57">G69*D69</f>
        <v>0</v>
      </c>
      <c r="I69" s="109">
        <v>0</v>
      </c>
      <c r="J69" s="111">
        <f t="shared" ref="J69:J78" si="58">I69*D69</f>
        <v>0</v>
      </c>
      <c r="K69" s="110">
        <f t="shared" ref="K69:K78" si="59">F69+H69+J69</f>
        <v>0</v>
      </c>
      <c r="L69" s="49"/>
    </row>
    <row r="70" spans="1:12" s="1" customFormat="1" ht="24" x14ac:dyDescent="0.25">
      <c r="A70" s="155">
        <v>5</v>
      </c>
      <c r="B70" s="154" t="s">
        <v>115</v>
      </c>
      <c r="C70" s="128" t="s">
        <v>15</v>
      </c>
      <c r="D70" s="141">
        <v>13.8</v>
      </c>
      <c r="E70" s="129">
        <v>0</v>
      </c>
      <c r="F70" s="130">
        <f t="shared" si="56"/>
        <v>0</v>
      </c>
      <c r="G70" s="129">
        <v>0</v>
      </c>
      <c r="H70" s="130">
        <f t="shared" si="57"/>
        <v>0</v>
      </c>
      <c r="I70" s="129">
        <v>0</v>
      </c>
      <c r="J70" s="131">
        <f t="shared" si="58"/>
        <v>0</v>
      </c>
      <c r="K70" s="130">
        <f t="shared" si="59"/>
        <v>0</v>
      </c>
      <c r="L70" s="49"/>
    </row>
    <row r="71" spans="1:12" s="1" customFormat="1" ht="24" x14ac:dyDescent="0.25">
      <c r="A71" s="155">
        <v>6</v>
      </c>
      <c r="B71" s="154" t="s">
        <v>116</v>
      </c>
      <c r="C71" s="128" t="s">
        <v>68</v>
      </c>
      <c r="D71" s="141">
        <v>1</v>
      </c>
      <c r="E71" s="129">
        <v>0</v>
      </c>
      <c r="F71" s="130">
        <f t="shared" si="56"/>
        <v>0</v>
      </c>
      <c r="G71" s="129">
        <v>0</v>
      </c>
      <c r="H71" s="130">
        <f t="shared" si="57"/>
        <v>0</v>
      </c>
      <c r="I71" s="129">
        <v>0</v>
      </c>
      <c r="J71" s="131">
        <f t="shared" si="58"/>
        <v>0</v>
      </c>
      <c r="K71" s="130">
        <f t="shared" si="59"/>
        <v>0</v>
      </c>
      <c r="L71" s="49"/>
    </row>
    <row r="72" spans="1:12" s="1" customFormat="1" ht="25.5" customHeight="1" x14ac:dyDescent="0.25">
      <c r="A72" s="155">
        <v>7</v>
      </c>
      <c r="B72" s="154" t="s">
        <v>135</v>
      </c>
      <c r="C72" s="134" t="s">
        <v>79</v>
      </c>
      <c r="D72" s="140">
        <v>10</v>
      </c>
      <c r="E72" s="109">
        <v>0</v>
      </c>
      <c r="F72" s="110">
        <f>E72*D72</f>
        <v>0</v>
      </c>
      <c r="G72" s="109">
        <v>0</v>
      </c>
      <c r="H72" s="110">
        <f>G72*D72</f>
        <v>0</v>
      </c>
      <c r="I72" s="109">
        <v>0</v>
      </c>
      <c r="J72" s="111">
        <f>I72*D72</f>
        <v>0</v>
      </c>
      <c r="K72" s="110">
        <f>F72+H72+J72</f>
        <v>0</v>
      </c>
      <c r="L72" s="49"/>
    </row>
    <row r="73" spans="1:12" s="1" customFormat="1" ht="24" x14ac:dyDescent="0.25">
      <c r="A73" s="155">
        <v>8</v>
      </c>
      <c r="B73" s="179" t="s">
        <v>108</v>
      </c>
      <c r="C73" s="128" t="s">
        <v>6</v>
      </c>
      <c r="D73" s="141">
        <v>1</v>
      </c>
      <c r="E73" s="129">
        <v>0</v>
      </c>
      <c r="F73" s="130">
        <f t="shared" ref="F73" si="60">E73*D73</f>
        <v>0</v>
      </c>
      <c r="G73" s="129">
        <v>0</v>
      </c>
      <c r="H73" s="130">
        <f t="shared" ref="H73" si="61">G73*D73</f>
        <v>0</v>
      </c>
      <c r="I73" s="129">
        <v>0</v>
      </c>
      <c r="J73" s="131">
        <f t="shared" ref="J73" si="62">I73*D73</f>
        <v>0</v>
      </c>
      <c r="K73" s="130">
        <f t="shared" ref="K73" si="63">F73+H73+J73</f>
        <v>0</v>
      </c>
      <c r="L73" s="49"/>
    </row>
    <row r="74" spans="1:12" s="1" customFormat="1" x14ac:dyDescent="0.25">
      <c r="A74" s="155">
        <v>9</v>
      </c>
      <c r="B74" s="107" t="s">
        <v>65</v>
      </c>
      <c r="C74" s="113" t="s">
        <v>6</v>
      </c>
      <c r="D74" s="140">
        <v>2</v>
      </c>
      <c r="E74" s="109">
        <v>0</v>
      </c>
      <c r="F74" s="110">
        <f t="shared" si="56"/>
        <v>0</v>
      </c>
      <c r="G74" s="109">
        <v>0</v>
      </c>
      <c r="H74" s="110">
        <f t="shared" si="57"/>
        <v>0</v>
      </c>
      <c r="I74" s="109">
        <v>0</v>
      </c>
      <c r="J74" s="111">
        <f t="shared" si="58"/>
        <v>0</v>
      </c>
      <c r="K74" s="110">
        <f t="shared" si="59"/>
        <v>0</v>
      </c>
      <c r="L74" s="49"/>
    </row>
    <row r="75" spans="1:12" s="1" customFormat="1" x14ac:dyDescent="0.25">
      <c r="A75" s="155">
        <v>10</v>
      </c>
      <c r="B75" s="107" t="s">
        <v>66</v>
      </c>
      <c r="C75" s="113" t="s">
        <v>6</v>
      </c>
      <c r="D75" s="140">
        <v>1</v>
      </c>
      <c r="E75" s="109">
        <v>0</v>
      </c>
      <c r="F75" s="110">
        <f t="shared" si="56"/>
        <v>0</v>
      </c>
      <c r="G75" s="109">
        <v>0</v>
      </c>
      <c r="H75" s="110">
        <f t="shared" si="57"/>
        <v>0</v>
      </c>
      <c r="I75" s="109">
        <v>0</v>
      </c>
      <c r="J75" s="111">
        <f t="shared" si="58"/>
        <v>0</v>
      </c>
      <c r="K75" s="110">
        <f t="shared" si="59"/>
        <v>0</v>
      </c>
      <c r="L75" s="49"/>
    </row>
    <row r="76" spans="1:12" s="1" customFormat="1" ht="24" x14ac:dyDescent="0.25">
      <c r="A76" s="155">
        <v>11</v>
      </c>
      <c r="B76" s="107" t="s">
        <v>72</v>
      </c>
      <c r="C76" s="113" t="s">
        <v>69</v>
      </c>
      <c r="D76" s="140">
        <v>1</v>
      </c>
      <c r="E76" s="109">
        <v>0</v>
      </c>
      <c r="F76" s="110">
        <f t="shared" si="56"/>
        <v>0</v>
      </c>
      <c r="G76" s="109">
        <v>0</v>
      </c>
      <c r="H76" s="110">
        <f t="shared" si="57"/>
        <v>0</v>
      </c>
      <c r="I76" s="109">
        <v>0</v>
      </c>
      <c r="J76" s="111">
        <f t="shared" si="58"/>
        <v>0</v>
      </c>
      <c r="K76" s="110">
        <f t="shared" si="59"/>
        <v>0</v>
      </c>
      <c r="L76" s="49"/>
    </row>
    <row r="77" spans="1:12" s="1" customFormat="1" ht="24" x14ac:dyDescent="0.25">
      <c r="A77" s="155">
        <v>12</v>
      </c>
      <c r="B77" s="107" t="s">
        <v>67</v>
      </c>
      <c r="C77" s="113" t="s">
        <v>68</v>
      </c>
      <c r="D77" s="140">
        <v>1</v>
      </c>
      <c r="E77" s="109">
        <v>0</v>
      </c>
      <c r="F77" s="110">
        <f t="shared" si="56"/>
        <v>0</v>
      </c>
      <c r="G77" s="109">
        <v>0</v>
      </c>
      <c r="H77" s="110">
        <f t="shared" si="57"/>
        <v>0</v>
      </c>
      <c r="I77" s="109">
        <v>0</v>
      </c>
      <c r="J77" s="111">
        <f t="shared" si="58"/>
        <v>0</v>
      </c>
      <c r="K77" s="110">
        <f t="shared" si="59"/>
        <v>0</v>
      </c>
      <c r="L77" s="49"/>
    </row>
    <row r="78" spans="1:12" s="1" customFormat="1" ht="36" x14ac:dyDescent="0.25">
      <c r="A78" s="155">
        <v>13</v>
      </c>
      <c r="B78" s="107" t="s">
        <v>136</v>
      </c>
      <c r="C78" s="108" t="s">
        <v>15</v>
      </c>
      <c r="D78" s="140">
        <v>150</v>
      </c>
      <c r="E78" s="109">
        <v>0</v>
      </c>
      <c r="F78" s="110">
        <f t="shared" si="56"/>
        <v>0</v>
      </c>
      <c r="G78" s="109">
        <v>0</v>
      </c>
      <c r="H78" s="110">
        <f t="shared" si="57"/>
        <v>0</v>
      </c>
      <c r="I78" s="109">
        <v>0</v>
      </c>
      <c r="J78" s="111">
        <f t="shared" si="58"/>
        <v>0</v>
      </c>
      <c r="K78" s="110">
        <f t="shared" si="59"/>
        <v>0</v>
      </c>
      <c r="L78" s="49"/>
    </row>
    <row r="79" spans="1:12" s="1" customFormat="1" x14ac:dyDescent="0.25">
      <c r="A79" s="52"/>
      <c r="B79" s="53" t="s">
        <v>8</v>
      </c>
      <c r="C79" s="54"/>
      <c r="D79" s="55"/>
      <c r="E79" s="56"/>
      <c r="F79" s="9">
        <f>SUM(F11:F78)</f>
        <v>0</v>
      </c>
      <c r="G79" s="57"/>
      <c r="H79" s="58">
        <f>SUM(H11:H78)</f>
        <v>0</v>
      </c>
      <c r="I79" s="57"/>
      <c r="J79" s="58">
        <f>SUM(J11:J78)</f>
        <v>0</v>
      </c>
      <c r="K79" s="9">
        <f>F79+H79+J79</f>
        <v>0</v>
      </c>
      <c r="L79" s="49"/>
    </row>
    <row r="80" spans="1:12" s="1" customFormat="1" x14ac:dyDescent="0.25">
      <c r="A80" s="52"/>
      <c r="B80" s="59" t="s">
        <v>9</v>
      </c>
      <c r="C80" s="60">
        <v>0</v>
      </c>
      <c r="D80" s="55"/>
      <c r="E80" s="56"/>
      <c r="F80" s="46"/>
      <c r="G80" s="56"/>
      <c r="H80" s="9"/>
      <c r="I80" s="56"/>
      <c r="J80" s="47"/>
      <c r="K80" s="9">
        <f>K79*C80</f>
        <v>0</v>
      </c>
      <c r="L80" s="49"/>
    </row>
    <row r="81" spans="1:12" s="1" customFormat="1" x14ac:dyDescent="0.25">
      <c r="A81" s="52"/>
      <c r="B81" s="59" t="s">
        <v>10</v>
      </c>
      <c r="C81" s="54"/>
      <c r="D81" s="55"/>
      <c r="E81" s="56"/>
      <c r="F81" s="46"/>
      <c r="G81" s="56"/>
      <c r="H81" s="9"/>
      <c r="I81" s="56"/>
      <c r="J81" s="47"/>
      <c r="K81" s="9">
        <f>K79+K80</f>
        <v>0</v>
      </c>
      <c r="L81" s="49"/>
    </row>
    <row r="82" spans="1:12" s="1" customFormat="1" x14ac:dyDescent="0.25">
      <c r="A82" s="52"/>
      <c r="B82" s="59" t="s">
        <v>11</v>
      </c>
      <c r="C82" s="60">
        <v>0</v>
      </c>
      <c r="D82" s="55"/>
      <c r="E82" s="56"/>
      <c r="F82" s="46"/>
      <c r="G82" s="56"/>
      <c r="H82" s="9"/>
      <c r="I82" s="56"/>
      <c r="J82" s="47"/>
      <c r="K82" s="9">
        <f>K81*C82</f>
        <v>0</v>
      </c>
      <c r="L82" s="49"/>
    </row>
    <row r="83" spans="1:12" s="1" customFormat="1" x14ac:dyDescent="0.25">
      <c r="A83" s="52"/>
      <c r="B83" s="53" t="s">
        <v>10</v>
      </c>
      <c r="C83" s="54"/>
      <c r="D83" s="55"/>
      <c r="E83" s="56"/>
      <c r="F83" s="46"/>
      <c r="G83" s="56"/>
      <c r="H83" s="9"/>
      <c r="I83" s="56"/>
      <c r="J83" s="47"/>
      <c r="K83" s="9">
        <f>K82+K81</f>
        <v>0</v>
      </c>
      <c r="L83" s="49"/>
    </row>
    <row r="84" spans="1:12" s="1" customFormat="1" x14ac:dyDescent="0.25">
      <c r="A84" s="52"/>
      <c r="B84" s="53" t="s">
        <v>12</v>
      </c>
      <c r="C84" s="61">
        <v>0.18</v>
      </c>
      <c r="D84" s="62"/>
      <c r="E84" s="56"/>
      <c r="F84" s="46"/>
      <c r="G84" s="56"/>
      <c r="H84" s="9"/>
      <c r="I84" s="56"/>
      <c r="J84" s="47"/>
      <c r="K84" s="9">
        <f>K83*C84</f>
        <v>0</v>
      </c>
      <c r="L84" s="49"/>
    </row>
    <row r="85" spans="1:12" s="1" customFormat="1" x14ac:dyDescent="0.25">
      <c r="A85" s="32"/>
      <c r="B85" s="63" t="s">
        <v>13</v>
      </c>
      <c r="C85" s="32"/>
      <c r="D85" s="64"/>
      <c r="E85" s="65"/>
      <c r="F85" s="66"/>
      <c r="G85" s="65"/>
      <c r="H85" s="67"/>
      <c r="I85" s="65"/>
      <c r="J85" s="68"/>
      <c r="K85" s="67">
        <f>K83+K84</f>
        <v>0</v>
      </c>
      <c r="L85" s="49"/>
    </row>
    <row r="86" spans="1:12" s="1" customFormat="1" x14ac:dyDescent="0.25">
      <c r="A86" s="15"/>
      <c r="B86" s="69"/>
      <c r="C86" s="15"/>
      <c r="D86" s="70"/>
      <c r="E86" s="15"/>
      <c r="F86" s="15"/>
      <c r="G86" s="15"/>
      <c r="H86" s="15"/>
      <c r="I86" s="15"/>
      <c r="J86" s="15"/>
      <c r="K86" s="15"/>
      <c r="L86" s="49"/>
    </row>
    <row r="87" spans="1:12" s="1" customFormat="1" x14ac:dyDescent="0.25">
      <c r="A87" s="15"/>
      <c r="B87" s="69"/>
      <c r="C87" s="15"/>
      <c r="D87" s="70"/>
      <c r="E87" s="15"/>
      <c r="F87" s="15"/>
      <c r="G87" s="15"/>
      <c r="H87" s="15"/>
      <c r="I87" s="15"/>
      <c r="J87" s="15"/>
      <c r="K87" s="15"/>
      <c r="L87" s="49"/>
    </row>
    <row r="88" spans="1:12" s="1" customFormat="1" x14ac:dyDescent="0.25">
      <c r="A88" s="15"/>
      <c r="B88" s="71"/>
      <c r="C88" s="15"/>
      <c r="D88" s="70"/>
      <c r="E88" s="13"/>
      <c r="F88" s="15"/>
      <c r="G88" s="15"/>
      <c r="H88" s="15"/>
      <c r="I88" s="15"/>
      <c r="J88" s="15"/>
      <c r="K88" s="15"/>
      <c r="L88" s="49"/>
    </row>
    <row r="89" spans="1:12" s="1" customFormat="1" x14ac:dyDescent="0.25">
      <c r="B89" s="72"/>
      <c r="D89" s="73"/>
      <c r="L89" s="49"/>
    </row>
    <row r="90" spans="1:12" s="1" customFormat="1" x14ac:dyDescent="0.25">
      <c r="B90" s="72"/>
      <c r="D90" s="73"/>
      <c r="L90" s="49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37" workbookViewId="0">
      <selection activeCell="B57" sqref="B57"/>
    </sheetView>
  </sheetViews>
  <sheetFormatPr defaultColWidth="9.140625" defaultRowHeight="15" x14ac:dyDescent="0.25"/>
  <cols>
    <col min="1" max="1" width="3.85546875" style="83" bestFit="1" customWidth="1"/>
    <col min="2" max="2" width="68.28515625" style="84" customWidth="1"/>
    <col min="3" max="3" width="9.140625" style="83" customWidth="1"/>
    <col min="4" max="4" width="9.85546875" style="83" customWidth="1"/>
    <col min="5" max="5" width="15.28515625" style="84" customWidth="1"/>
    <col min="6" max="6" width="8.140625" style="83" customWidth="1"/>
    <col min="7" max="7" width="13.85546875" style="106" customWidth="1"/>
    <col min="8" max="8" width="5.85546875" style="83" customWidth="1"/>
    <col min="9" max="9" width="12.42578125" style="83" customWidth="1"/>
    <col min="10" max="10" width="8.42578125" style="83" customWidth="1"/>
    <col min="11" max="11" width="11.42578125" style="83" customWidth="1"/>
    <col min="12" max="12" width="18.5703125" style="49" customWidth="1"/>
    <col min="13" max="16384" width="9.140625" style="83"/>
  </cols>
  <sheetData>
    <row r="1" spans="1:12" s="81" customFormat="1" x14ac:dyDescent="0.3">
      <c r="A1" s="76"/>
      <c r="B1" s="77" t="s">
        <v>46</v>
      </c>
      <c r="C1" s="76"/>
      <c r="D1" s="76"/>
      <c r="E1" s="78"/>
      <c r="F1" s="76"/>
      <c r="G1" s="76"/>
      <c r="H1" s="79"/>
      <c r="I1" s="79"/>
      <c r="J1" s="80"/>
      <c r="K1" s="80"/>
      <c r="L1" s="192"/>
    </row>
    <row r="2" spans="1:12" s="81" customFormat="1" x14ac:dyDescent="0.3">
      <c r="A2" s="76"/>
      <c r="B2" s="204" t="s">
        <v>149</v>
      </c>
      <c r="C2" s="205"/>
      <c r="D2" s="205"/>
      <c r="E2" s="205"/>
      <c r="F2" s="205"/>
      <c r="G2" s="205"/>
      <c r="H2" s="205"/>
      <c r="I2" s="205"/>
      <c r="J2" s="205"/>
      <c r="K2" s="205"/>
      <c r="L2" s="192"/>
    </row>
    <row r="3" spans="1:12" s="81" customFormat="1" x14ac:dyDescent="0.3">
      <c r="A3" s="76"/>
      <c r="B3" s="76"/>
      <c r="C3" s="76"/>
      <c r="D3" s="76"/>
      <c r="E3" s="78"/>
      <c r="F3" s="76"/>
      <c r="G3" s="76"/>
      <c r="H3" s="76"/>
      <c r="I3" s="79"/>
      <c r="J3" s="80"/>
      <c r="K3" s="80"/>
      <c r="L3" s="192"/>
    </row>
    <row r="4" spans="1:12" s="81" customFormat="1" x14ac:dyDescent="0.3">
      <c r="A4" s="214" t="s">
        <v>47</v>
      </c>
      <c r="B4" s="214"/>
      <c r="C4" s="76"/>
      <c r="D4" s="76"/>
      <c r="E4" s="78"/>
      <c r="F4" s="76"/>
      <c r="G4" s="76"/>
      <c r="H4" s="76"/>
      <c r="I4" s="79"/>
      <c r="J4" s="80"/>
      <c r="K4" s="80"/>
      <c r="L4" s="192"/>
    </row>
    <row r="5" spans="1:12" s="81" customFormat="1" x14ac:dyDescent="0.3">
      <c r="A5" s="76"/>
      <c r="B5" s="76" t="s">
        <v>22</v>
      </c>
      <c r="C5" s="76" t="s">
        <v>48</v>
      </c>
      <c r="D5" s="76"/>
      <c r="E5" s="78"/>
      <c r="F5" s="76"/>
      <c r="G5" s="76"/>
      <c r="H5" s="82">
        <f>K53</f>
        <v>0</v>
      </c>
      <c r="I5" s="79" t="s">
        <v>58</v>
      </c>
      <c r="J5" s="80"/>
      <c r="K5" s="80"/>
      <c r="L5" s="192"/>
    </row>
    <row r="6" spans="1:12" s="81" customFormat="1" ht="15.75" x14ac:dyDescent="0.3">
      <c r="A6" s="83"/>
      <c r="B6" s="83"/>
      <c r="C6" s="83"/>
      <c r="D6" s="83"/>
      <c r="E6" s="84"/>
      <c r="F6" s="83"/>
      <c r="G6" s="83"/>
      <c r="H6" s="76"/>
      <c r="I6" s="80"/>
      <c r="J6" s="80"/>
      <c r="K6" s="80"/>
      <c r="L6" s="192"/>
    </row>
    <row r="7" spans="1:12" x14ac:dyDescent="0.25">
      <c r="A7" s="32"/>
      <c r="B7" s="33" t="s">
        <v>37</v>
      </c>
      <c r="C7" s="34"/>
      <c r="D7" s="35"/>
      <c r="E7" s="207" t="s">
        <v>38</v>
      </c>
      <c r="F7" s="208"/>
      <c r="G7" s="208"/>
      <c r="H7" s="208"/>
      <c r="I7" s="208"/>
      <c r="J7" s="209"/>
      <c r="K7" s="36" t="s">
        <v>27</v>
      </c>
    </row>
    <row r="8" spans="1:12" ht="45" x14ac:dyDescent="0.25">
      <c r="A8" s="37" t="s">
        <v>0</v>
      </c>
      <c r="B8" s="38" t="s">
        <v>39</v>
      </c>
      <c r="C8" s="38" t="s">
        <v>40</v>
      </c>
      <c r="D8" s="38" t="s">
        <v>41</v>
      </c>
      <c r="E8" s="210" t="s">
        <v>57</v>
      </c>
      <c r="F8" s="211"/>
      <c r="G8" s="210" t="s">
        <v>50</v>
      </c>
      <c r="H8" s="211"/>
      <c r="I8" s="210" t="s">
        <v>51</v>
      </c>
      <c r="J8" s="211"/>
      <c r="K8" s="36"/>
    </row>
    <row r="9" spans="1:12" x14ac:dyDescent="0.25">
      <c r="A9" s="39"/>
      <c r="B9" s="40"/>
      <c r="C9" s="41"/>
      <c r="D9" s="41"/>
      <c r="E9" s="42" t="s">
        <v>42</v>
      </c>
      <c r="F9" s="42" t="s">
        <v>43</v>
      </c>
      <c r="G9" s="42" t="s">
        <v>42</v>
      </c>
      <c r="H9" s="42" t="s">
        <v>43</v>
      </c>
      <c r="I9" s="42" t="s">
        <v>42</v>
      </c>
      <c r="J9" s="42" t="s">
        <v>43</v>
      </c>
      <c r="K9" s="36"/>
    </row>
    <row r="10" spans="1:12" x14ac:dyDescent="0.25">
      <c r="A10" s="43"/>
      <c r="B10" s="44">
        <v>2</v>
      </c>
      <c r="C10" s="43">
        <v>3</v>
      </c>
      <c r="D10" s="43">
        <v>4</v>
      </c>
      <c r="E10" s="42">
        <v>5</v>
      </c>
      <c r="F10" s="42" t="s">
        <v>1</v>
      </c>
      <c r="G10" s="42">
        <v>7</v>
      </c>
      <c r="H10" s="42" t="s">
        <v>2</v>
      </c>
      <c r="I10" s="42">
        <v>9</v>
      </c>
      <c r="J10" s="42" t="s">
        <v>3</v>
      </c>
      <c r="K10" s="42" t="s">
        <v>4</v>
      </c>
    </row>
    <row r="11" spans="1:12" ht="15" customHeight="1" x14ac:dyDescent="0.25">
      <c r="A11" s="218" t="s">
        <v>36</v>
      </c>
      <c r="B11" s="218"/>
      <c r="C11" s="218"/>
      <c r="D11" s="188"/>
      <c r="E11" s="136"/>
      <c r="F11" s="137"/>
      <c r="G11" s="189"/>
      <c r="H11" s="137"/>
      <c r="I11" s="136"/>
      <c r="J11" s="138"/>
      <c r="K11" s="127"/>
    </row>
    <row r="12" spans="1:12" s="85" customFormat="1" ht="12.75" customHeight="1" x14ac:dyDescent="0.25">
      <c r="A12" s="156">
        <v>1</v>
      </c>
      <c r="B12" s="157" t="s">
        <v>74</v>
      </c>
      <c r="C12" s="158" t="s">
        <v>23</v>
      </c>
      <c r="D12" s="159">
        <v>200</v>
      </c>
      <c r="E12" s="129">
        <v>0</v>
      </c>
      <c r="F12" s="160">
        <f t="shared" ref="F12:F33" si="0">E12*D12</f>
        <v>0</v>
      </c>
      <c r="G12" s="129">
        <v>0</v>
      </c>
      <c r="H12" s="160">
        <f t="shared" ref="H12:H33" si="1">G12*D12</f>
        <v>0</v>
      </c>
      <c r="I12" s="129">
        <v>0</v>
      </c>
      <c r="J12" s="161">
        <f t="shared" ref="J12:J33" si="2">I12*D12</f>
        <v>0</v>
      </c>
      <c r="K12" s="162">
        <f t="shared" ref="K12:K33" si="3">F12+H12+J12</f>
        <v>0</v>
      </c>
      <c r="L12" s="191"/>
    </row>
    <row r="13" spans="1:12" s="85" customFormat="1" ht="12.75" customHeight="1" x14ac:dyDescent="0.25">
      <c r="A13" s="156">
        <v>2</v>
      </c>
      <c r="B13" s="157" t="s">
        <v>29</v>
      </c>
      <c r="C13" s="158" t="s">
        <v>23</v>
      </c>
      <c r="D13" s="159">
        <v>300</v>
      </c>
      <c r="E13" s="129">
        <v>0</v>
      </c>
      <c r="F13" s="160">
        <f t="shared" si="0"/>
        <v>0</v>
      </c>
      <c r="G13" s="129">
        <v>0</v>
      </c>
      <c r="H13" s="160">
        <f t="shared" si="1"/>
        <v>0</v>
      </c>
      <c r="I13" s="129">
        <v>0</v>
      </c>
      <c r="J13" s="161">
        <f t="shared" si="2"/>
        <v>0</v>
      </c>
      <c r="K13" s="162">
        <f t="shared" si="3"/>
        <v>0</v>
      </c>
      <c r="L13" s="191"/>
    </row>
    <row r="14" spans="1:12" s="85" customFormat="1" ht="12.75" x14ac:dyDescent="0.25">
      <c r="A14" s="156">
        <v>3</v>
      </c>
      <c r="B14" s="157" t="s">
        <v>137</v>
      </c>
      <c r="C14" s="158" t="s">
        <v>23</v>
      </c>
      <c r="D14" s="159">
        <v>40</v>
      </c>
      <c r="E14" s="129">
        <v>0</v>
      </c>
      <c r="F14" s="160">
        <f t="shared" si="0"/>
        <v>0</v>
      </c>
      <c r="G14" s="129">
        <v>0</v>
      </c>
      <c r="H14" s="160">
        <f t="shared" si="1"/>
        <v>0</v>
      </c>
      <c r="I14" s="129">
        <v>0</v>
      </c>
      <c r="J14" s="161">
        <f t="shared" si="2"/>
        <v>0</v>
      </c>
      <c r="K14" s="162">
        <f t="shared" si="3"/>
        <v>0</v>
      </c>
      <c r="L14" s="191"/>
    </row>
    <row r="15" spans="1:12" s="85" customFormat="1" ht="12.75" x14ac:dyDescent="0.25">
      <c r="A15" s="219" t="s">
        <v>75</v>
      </c>
      <c r="B15" s="220"/>
      <c r="C15" s="220"/>
      <c r="D15" s="220"/>
      <c r="E15" s="163"/>
      <c r="F15" s="164"/>
      <c r="G15" s="163"/>
      <c r="H15" s="164"/>
      <c r="I15" s="163"/>
      <c r="J15" s="165"/>
      <c r="K15" s="166"/>
      <c r="L15" s="191"/>
    </row>
    <row r="16" spans="1:12" s="85" customFormat="1" ht="12.75" customHeight="1" x14ac:dyDescent="0.25">
      <c r="A16" s="156">
        <v>1</v>
      </c>
      <c r="B16" s="167" t="s">
        <v>76</v>
      </c>
      <c r="C16" s="158" t="s">
        <v>23</v>
      </c>
      <c r="D16" s="159">
        <v>100</v>
      </c>
      <c r="E16" s="129">
        <v>0</v>
      </c>
      <c r="F16" s="160">
        <f t="shared" si="0"/>
        <v>0</v>
      </c>
      <c r="G16" s="129">
        <v>0</v>
      </c>
      <c r="H16" s="160">
        <f t="shared" si="1"/>
        <v>0</v>
      </c>
      <c r="I16" s="129">
        <v>0</v>
      </c>
      <c r="J16" s="161">
        <f t="shared" si="2"/>
        <v>0</v>
      </c>
      <c r="K16" s="162">
        <f t="shared" si="3"/>
        <v>0</v>
      </c>
      <c r="L16" s="191"/>
    </row>
    <row r="17" spans="1:12" s="85" customFormat="1" ht="12.75" customHeight="1" x14ac:dyDescent="0.25">
      <c r="A17" s="156">
        <v>2</v>
      </c>
      <c r="B17" s="167" t="s">
        <v>138</v>
      </c>
      <c r="C17" s="158" t="s">
        <v>23</v>
      </c>
      <c r="D17" s="159">
        <v>50</v>
      </c>
      <c r="E17" s="129">
        <v>0</v>
      </c>
      <c r="F17" s="160">
        <f t="shared" si="0"/>
        <v>0</v>
      </c>
      <c r="G17" s="129">
        <v>0</v>
      </c>
      <c r="H17" s="160">
        <f t="shared" si="1"/>
        <v>0</v>
      </c>
      <c r="I17" s="129">
        <v>0</v>
      </c>
      <c r="J17" s="161">
        <f t="shared" si="2"/>
        <v>0</v>
      </c>
      <c r="K17" s="162">
        <f t="shared" si="3"/>
        <v>0</v>
      </c>
      <c r="L17" s="191"/>
    </row>
    <row r="18" spans="1:12" s="85" customFormat="1" ht="12.75" x14ac:dyDescent="0.25">
      <c r="A18" s="156">
        <v>3</v>
      </c>
      <c r="B18" s="167" t="s">
        <v>91</v>
      </c>
      <c r="C18" s="168" t="s">
        <v>14</v>
      </c>
      <c r="D18" s="159">
        <v>8</v>
      </c>
      <c r="E18" s="129">
        <v>0</v>
      </c>
      <c r="F18" s="160">
        <f t="shared" si="0"/>
        <v>0</v>
      </c>
      <c r="G18" s="129">
        <v>0</v>
      </c>
      <c r="H18" s="160">
        <f t="shared" si="1"/>
        <v>0</v>
      </c>
      <c r="I18" s="129">
        <v>0</v>
      </c>
      <c r="J18" s="161">
        <f t="shared" si="2"/>
        <v>0</v>
      </c>
      <c r="K18" s="162">
        <f t="shared" si="3"/>
        <v>0</v>
      </c>
      <c r="L18" s="191"/>
    </row>
    <row r="19" spans="1:12" s="85" customFormat="1" ht="12.75" x14ac:dyDescent="0.25">
      <c r="A19" s="156">
        <v>4</v>
      </c>
      <c r="B19" s="167" t="s">
        <v>77</v>
      </c>
      <c r="C19" s="168" t="s">
        <v>14</v>
      </c>
      <c r="D19" s="159">
        <v>50</v>
      </c>
      <c r="E19" s="129">
        <v>0</v>
      </c>
      <c r="F19" s="160">
        <f t="shared" si="0"/>
        <v>0</v>
      </c>
      <c r="G19" s="129">
        <v>0</v>
      </c>
      <c r="H19" s="160">
        <f t="shared" si="1"/>
        <v>0</v>
      </c>
      <c r="I19" s="129">
        <v>0</v>
      </c>
      <c r="J19" s="161">
        <f t="shared" si="2"/>
        <v>0</v>
      </c>
      <c r="K19" s="162">
        <f t="shared" si="3"/>
        <v>0</v>
      </c>
      <c r="L19" s="191"/>
    </row>
    <row r="20" spans="1:12" s="85" customFormat="1" ht="12.75" x14ac:dyDescent="0.25">
      <c r="A20" s="156">
        <v>5</v>
      </c>
      <c r="B20" s="167" t="s">
        <v>78</v>
      </c>
      <c r="C20" s="168" t="s">
        <v>14</v>
      </c>
      <c r="D20" s="159">
        <v>20</v>
      </c>
      <c r="E20" s="129">
        <v>0</v>
      </c>
      <c r="F20" s="160">
        <f t="shared" si="0"/>
        <v>0</v>
      </c>
      <c r="G20" s="129">
        <v>0</v>
      </c>
      <c r="H20" s="160">
        <f t="shared" si="1"/>
        <v>0</v>
      </c>
      <c r="I20" s="129">
        <v>0</v>
      </c>
      <c r="J20" s="161">
        <f t="shared" si="2"/>
        <v>0</v>
      </c>
      <c r="K20" s="162">
        <f t="shared" si="3"/>
        <v>0</v>
      </c>
      <c r="L20" s="191"/>
    </row>
    <row r="21" spans="1:12" s="85" customFormat="1" ht="12.75" x14ac:dyDescent="0.25">
      <c r="A21" s="156">
        <v>6</v>
      </c>
      <c r="B21" s="167" t="s">
        <v>139</v>
      </c>
      <c r="C21" s="168" t="s">
        <v>14</v>
      </c>
      <c r="D21" s="159">
        <v>20</v>
      </c>
      <c r="E21" s="129">
        <v>0</v>
      </c>
      <c r="F21" s="160">
        <f t="shared" si="0"/>
        <v>0</v>
      </c>
      <c r="G21" s="129">
        <v>0</v>
      </c>
      <c r="H21" s="160">
        <f t="shared" si="1"/>
        <v>0</v>
      </c>
      <c r="I21" s="129">
        <v>0</v>
      </c>
      <c r="J21" s="161">
        <f t="shared" si="2"/>
        <v>0</v>
      </c>
      <c r="K21" s="162">
        <f t="shared" si="3"/>
        <v>0</v>
      </c>
      <c r="L21" s="191"/>
    </row>
    <row r="22" spans="1:12" s="85" customFormat="1" ht="12.75" x14ac:dyDescent="0.25">
      <c r="A22" s="215" t="s">
        <v>81</v>
      </c>
      <c r="B22" s="216"/>
      <c r="C22" s="216"/>
      <c r="D22" s="217"/>
      <c r="E22" s="163"/>
      <c r="F22" s="164"/>
      <c r="G22" s="163"/>
      <c r="H22" s="164"/>
      <c r="I22" s="163"/>
      <c r="J22" s="165"/>
      <c r="K22" s="166"/>
      <c r="L22" s="191"/>
    </row>
    <row r="23" spans="1:12" s="85" customFormat="1" ht="12.75" x14ac:dyDescent="0.25">
      <c r="A23" s="156">
        <v>1</v>
      </c>
      <c r="B23" s="167" t="s">
        <v>140</v>
      </c>
      <c r="C23" s="168" t="s">
        <v>14</v>
      </c>
      <c r="D23" s="159">
        <v>1</v>
      </c>
      <c r="E23" s="129">
        <v>0</v>
      </c>
      <c r="F23" s="160">
        <f t="shared" ref="F23:F24" si="4">E23*D23</f>
        <v>0</v>
      </c>
      <c r="G23" s="129">
        <v>0</v>
      </c>
      <c r="H23" s="160">
        <f t="shared" ref="H23:H24" si="5">G23*D23</f>
        <v>0</v>
      </c>
      <c r="I23" s="129">
        <v>0</v>
      </c>
      <c r="J23" s="161">
        <f t="shared" ref="J23:J24" si="6">I23*D23</f>
        <v>0</v>
      </c>
      <c r="K23" s="162">
        <f t="shared" ref="K23:K24" si="7">F23+H23+J23</f>
        <v>0</v>
      </c>
      <c r="L23" s="191"/>
    </row>
    <row r="24" spans="1:12" s="85" customFormat="1" ht="12.75" x14ac:dyDescent="0.25">
      <c r="A24" s="156">
        <v>2</v>
      </c>
      <c r="B24" s="167" t="s">
        <v>82</v>
      </c>
      <c r="C24" s="168" t="s">
        <v>14</v>
      </c>
      <c r="D24" s="159">
        <v>5</v>
      </c>
      <c r="E24" s="129">
        <v>0</v>
      </c>
      <c r="F24" s="160">
        <f t="shared" si="4"/>
        <v>0</v>
      </c>
      <c r="G24" s="129">
        <v>0</v>
      </c>
      <c r="H24" s="160">
        <f t="shared" si="5"/>
        <v>0</v>
      </c>
      <c r="I24" s="129">
        <v>0</v>
      </c>
      <c r="J24" s="161">
        <f t="shared" si="6"/>
        <v>0</v>
      </c>
      <c r="K24" s="162">
        <f t="shared" si="7"/>
        <v>0</v>
      </c>
      <c r="L24" s="191"/>
    </row>
    <row r="25" spans="1:12" s="85" customFormat="1" ht="12.75" customHeight="1" x14ac:dyDescent="0.25">
      <c r="A25" s="220" t="s">
        <v>83</v>
      </c>
      <c r="B25" s="220"/>
      <c r="C25" s="220"/>
      <c r="D25" s="220"/>
      <c r="E25" s="163"/>
      <c r="F25" s="164"/>
      <c r="G25" s="163"/>
      <c r="H25" s="164"/>
      <c r="I25" s="163"/>
      <c r="J25" s="165"/>
      <c r="K25" s="166"/>
      <c r="L25" s="191"/>
    </row>
    <row r="26" spans="1:12" s="85" customFormat="1" ht="12.75" customHeight="1" x14ac:dyDescent="0.25">
      <c r="A26" s="169">
        <v>1</v>
      </c>
      <c r="B26" s="167" t="s">
        <v>141</v>
      </c>
      <c r="C26" s="168" t="s">
        <v>14</v>
      </c>
      <c r="D26" s="159">
        <v>32</v>
      </c>
      <c r="E26" s="129">
        <v>0</v>
      </c>
      <c r="F26" s="160">
        <f t="shared" ref="F26:F29" si="8">E26*D26</f>
        <v>0</v>
      </c>
      <c r="G26" s="129">
        <v>0</v>
      </c>
      <c r="H26" s="160">
        <f t="shared" ref="H26:H29" si="9">G26*D26</f>
        <v>0</v>
      </c>
      <c r="I26" s="129">
        <v>0</v>
      </c>
      <c r="J26" s="161">
        <f t="shared" ref="J26:J29" si="10">I26*D26</f>
        <v>0</v>
      </c>
      <c r="K26" s="162">
        <f t="shared" ref="K26:K29" si="11">F26+H26+J26</f>
        <v>0</v>
      </c>
      <c r="L26" s="191"/>
    </row>
    <row r="27" spans="1:12" s="85" customFormat="1" ht="12.75" customHeight="1" x14ac:dyDescent="0.25">
      <c r="A27" s="169">
        <v>2</v>
      </c>
      <c r="B27" s="167" t="s">
        <v>92</v>
      </c>
      <c r="C27" s="168" t="s">
        <v>14</v>
      </c>
      <c r="D27" s="159">
        <v>46</v>
      </c>
      <c r="E27" s="129">
        <v>0</v>
      </c>
      <c r="F27" s="160">
        <f t="shared" si="8"/>
        <v>0</v>
      </c>
      <c r="G27" s="129">
        <v>0</v>
      </c>
      <c r="H27" s="160">
        <f t="shared" si="9"/>
        <v>0</v>
      </c>
      <c r="I27" s="129">
        <v>0</v>
      </c>
      <c r="J27" s="161">
        <f t="shared" si="10"/>
        <v>0</v>
      </c>
      <c r="K27" s="162">
        <f t="shared" si="11"/>
        <v>0</v>
      </c>
      <c r="L27" s="191"/>
    </row>
    <row r="28" spans="1:12" s="85" customFormat="1" ht="12.75" customHeight="1" x14ac:dyDescent="0.25">
      <c r="A28" s="169">
        <v>3</v>
      </c>
      <c r="B28" s="167" t="s">
        <v>142</v>
      </c>
      <c r="C28" s="168" t="s">
        <v>14</v>
      </c>
      <c r="D28" s="159">
        <v>3</v>
      </c>
      <c r="E28" s="129">
        <v>0</v>
      </c>
      <c r="F28" s="160">
        <f t="shared" si="8"/>
        <v>0</v>
      </c>
      <c r="G28" s="129">
        <v>0</v>
      </c>
      <c r="H28" s="160">
        <f t="shared" si="9"/>
        <v>0</v>
      </c>
      <c r="I28" s="129">
        <v>0</v>
      </c>
      <c r="J28" s="161">
        <f t="shared" si="10"/>
        <v>0</v>
      </c>
      <c r="K28" s="162">
        <f t="shared" si="11"/>
        <v>0</v>
      </c>
      <c r="L28" s="191"/>
    </row>
    <row r="29" spans="1:12" s="85" customFormat="1" ht="12.75" customHeight="1" x14ac:dyDescent="0.25">
      <c r="A29" s="169">
        <v>4</v>
      </c>
      <c r="B29" s="167" t="s">
        <v>143</v>
      </c>
      <c r="C29" s="168" t="s">
        <v>14</v>
      </c>
      <c r="D29" s="159">
        <v>45</v>
      </c>
      <c r="E29" s="129">
        <v>0</v>
      </c>
      <c r="F29" s="160">
        <f t="shared" si="8"/>
        <v>0</v>
      </c>
      <c r="G29" s="129">
        <v>0</v>
      </c>
      <c r="H29" s="160">
        <f t="shared" si="9"/>
        <v>0</v>
      </c>
      <c r="I29" s="129">
        <v>0</v>
      </c>
      <c r="J29" s="161">
        <f t="shared" si="10"/>
        <v>0</v>
      </c>
      <c r="K29" s="162">
        <f t="shared" si="11"/>
        <v>0</v>
      </c>
      <c r="L29" s="191"/>
    </row>
    <row r="30" spans="1:12" s="85" customFormat="1" ht="12.75" x14ac:dyDescent="0.25">
      <c r="A30" s="215" t="s">
        <v>84</v>
      </c>
      <c r="B30" s="216"/>
      <c r="C30" s="216"/>
      <c r="D30" s="217"/>
      <c r="E30" s="163"/>
      <c r="F30" s="164"/>
      <c r="G30" s="163"/>
      <c r="H30" s="164"/>
      <c r="I30" s="163"/>
      <c r="J30" s="165"/>
      <c r="K30" s="166"/>
      <c r="L30" s="191"/>
    </row>
    <row r="31" spans="1:12" s="85" customFormat="1" ht="36" x14ac:dyDescent="0.25">
      <c r="A31" s="170">
        <v>1</v>
      </c>
      <c r="B31" s="171" t="s">
        <v>144</v>
      </c>
      <c r="C31" s="172" t="s">
        <v>14</v>
      </c>
      <c r="D31" s="173">
        <v>17</v>
      </c>
      <c r="E31" s="129">
        <v>0</v>
      </c>
      <c r="F31" s="160">
        <f t="shared" si="0"/>
        <v>0</v>
      </c>
      <c r="G31" s="129">
        <v>0</v>
      </c>
      <c r="H31" s="160">
        <f t="shared" si="1"/>
        <v>0</v>
      </c>
      <c r="I31" s="129">
        <v>0</v>
      </c>
      <c r="J31" s="161">
        <f t="shared" si="2"/>
        <v>0</v>
      </c>
      <c r="K31" s="162">
        <f t="shared" si="3"/>
        <v>0</v>
      </c>
      <c r="L31" s="195"/>
    </row>
    <row r="32" spans="1:12" s="85" customFormat="1" ht="25.5" customHeight="1" x14ac:dyDescent="0.25">
      <c r="A32" s="190">
        <v>2</v>
      </c>
      <c r="B32" s="171" t="s">
        <v>145</v>
      </c>
      <c r="C32" s="172" t="s">
        <v>14</v>
      </c>
      <c r="D32" s="173">
        <v>34</v>
      </c>
      <c r="E32" s="129">
        <v>0</v>
      </c>
      <c r="F32" s="160">
        <f t="shared" si="0"/>
        <v>0</v>
      </c>
      <c r="G32" s="129">
        <v>0</v>
      </c>
      <c r="H32" s="160">
        <f t="shared" si="1"/>
        <v>0</v>
      </c>
      <c r="I32" s="129">
        <v>0</v>
      </c>
      <c r="J32" s="161">
        <f t="shared" si="2"/>
        <v>0</v>
      </c>
      <c r="K32" s="162">
        <f t="shared" si="3"/>
        <v>0</v>
      </c>
      <c r="L32" s="191"/>
    </row>
    <row r="33" spans="1:12" s="85" customFormat="1" ht="36" x14ac:dyDescent="0.25">
      <c r="A33" s="170">
        <v>3</v>
      </c>
      <c r="B33" s="171" t="s">
        <v>156</v>
      </c>
      <c r="C33" s="172" t="s">
        <v>14</v>
      </c>
      <c r="D33" s="173">
        <v>3</v>
      </c>
      <c r="E33" s="129">
        <v>0</v>
      </c>
      <c r="F33" s="160">
        <f t="shared" si="0"/>
        <v>0</v>
      </c>
      <c r="G33" s="129">
        <v>0</v>
      </c>
      <c r="H33" s="160">
        <f t="shared" si="1"/>
        <v>0</v>
      </c>
      <c r="I33" s="129">
        <v>0</v>
      </c>
      <c r="J33" s="161">
        <f t="shared" si="2"/>
        <v>0</v>
      </c>
      <c r="K33" s="162">
        <f t="shared" si="3"/>
        <v>0</v>
      </c>
      <c r="L33" s="191"/>
    </row>
    <row r="34" spans="1:12" s="85" customFormat="1" ht="12.75" x14ac:dyDescent="0.25">
      <c r="A34" s="215" t="s">
        <v>24</v>
      </c>
      <c r="B34" s="216"/>
      <c r="C34" s="216"/>
      <c r="D34" s="217"/>
      <c r="E34" s="163"/>
      <c r="F34" s="164"/>
      <c r="G34" s="163"/>
      <c r="H34" s="164"/>
      <c r="I34" s="163"/>
      <c r="J34" s="165"/>
      <c r="K34" s="166"/>
      <c r="L34" s="191"/>
    </row>
    <row r="35" spans="1:12" s="85" customFormat="1" ht="12.75" x14ac:dyDescent="0.25">
      <c r="A35" s="156">
        <v>1</v>
      </c>
      <c r="B35" s="167" t="s">
        <v>94</v>
      </c>
      <c r="C35" s="168" t="s">
        <v>14</v>
      </c>
      <c r="D35" s="159">
        <v>9</v>
      </c>
      <c r="E35" s="129">
        <v>0</v>
      </c>
      <c r="F35" s="160">
        <f t="shared" ref="F35:F40" si="12">E35*D35</f>
        <v>0</v>
      </c>
      <c r="G35" s="129">
        <v>0</v>
      </c>
      <c r="H35" s="160">
        <f t="shared" ref="H35:H40" si="13">G35*D35</f>
        <v>0</v>
      </c>
      <c r="I35" s="129">
        <v>0</v>
      </c>
      <c r="J35" s="161">
        <f t="shared" ref="J35:J40" si="14">I35*D35</f>
        <v>0</v>
      </c>
      <c r="K35" s="162">
        <f t="shared" ref="K35:K40" si="15">F35+H35+J35</f>
        <v>0</v>
      </c>
      <c r="L35" s="191"/>
    </row>
    <row r="36" spans="1:12" s="85" customFormat="1" ht="12.75" x14ac:dyDescent="0.25">
      <c r="A36" s="156">
        <v>2</v>
      </c>
      <c r="B36" s="167" t="s">
        <v>146</v>
      </c>
      <c r="C36" s="168" t="s">
        <v>14</v>
      </c>
      <c r="D36" s="159">
        <v>8</v>
      </c>
      <c r="E36" s="129">
        <v>0</v>
      </c>
      <c r="F36" s="160">
        <f t="shared" si="12"/>
        <v>0</v>
      </c>
      <c r="G36" s="129">
        <v>0</v>
      </c>
      <c r="H36" s="160">
        <f t="shared" si="13"/>
        <v>0</v>
      </c>
      <c r="I36" s="129">
        <v>0</v>
      </c>
      <c r="J36" s="161">
        <f t="shared" si="14"/>
        <v>0</v>
      </c>
      <c r="K36" s="162">
        <f t="shared" si="15"/>
        <v>0</v>
      </c>
      <c r="L36" s="191"/>
    </row>
    <row r="37" spans="1:12" s="85" customFormat="1" ht="12.75" x14ac:dyDescent="0.25">
      <c r="A37" s="156">
        <v>3</v>
      </c>
      <c r="B37" s="167" t="s">
        <v>147</v>
      </c>
      <c r="C37" s="168" t="s">
        <v>14</v>
      </c>
      <c r="D37" s="159">
        <v>2</v>
      </c>
      <c r="E37" s="129">
        <v>0</v>
      </c>
      <c r="F37" s="160">
        <f t="shared" si="12"/>
        <v>0</v>
      </c>
      <c r="G37" s="129">
        <v>0</v>
      </c>
      <c r="H37" s="160">
        <f t="shared" si="13"/>
        <v>0</v>
      </c>
      <c r="I37" s="129">
        <v>0</v>
      </c>
      <c r="J37" s="161">
        <f t="shared" si="14"/>
        <v>0</v>
      </c>
      <c r="K37" s="162">
        <f t="shared" si="15"/>
        <v>0</v>
      </c>
      <c r="L37" s="191"/>
    </row>
    <row r="38" spans="1:12" s="85" customFormat="1" ht="12.75" x14ac:dyDescent="0.25">
      <c r="A38" s="156">
        <v>4</v>
      </c>
      <c r="B38" s="171" t="s">
        <v>155</v>
      </c>
      <c r="C38" s="116" t="s">
        <v>20</v>
      </c>
      <c r="D38" s="159">
        <v>540</v>
      </c>
      <c r="E38" s="129">
        <v>0</v>
      </c>
      <c r="F38" s="160">
        <f t="shared" si="12"/>
        <v>0</v>
      </c>
      <c r="G38" s="129">
        <v>0</v>
      </c>
      <c r="H38" s="160">
        <f t="shared" si="13"/>
        <v>0</v>
      </c>
      <c r="I38" s="129">
        <v>0</v>
      </c>
      <c r="J38" s="161">
        <f t="shared" si="14"/>
        <v>0</v>
      </c>
      <c r="K38" s="162">
        <f t="shared" si="15"/>
        <v>0</v>
      </c>
      <c r="L38" s="191"/>
    </row>
    <row r="39" spans="1:12" s="85" customFormat="1" ht="12.75" x14ac:dyDescent="0.25">
      <c r="A39" s="156">
        <v>5</v>
      </c>
      <c r="B39" s="167" t="s">
        <v>148</v>
      </c>
      <c r="C39" s="116" t="s">
        <v>14</v>
      </c>
      <c r="D39" s="159">
        <v>1</v>
      </c>
      <c r="E39" s="129">
        <v>0</v>
      </c>
      <c r="F39" s="160">
        <f t="shared" si="12"/>
        <v>0</v>
      </c>
      <c r="G39" s="129">
        <v>0</v>
      </c>
      <c r="H39" s="160">
        <f t="shared" si="13"/>
        <v>0</v>
      </c>
      <c r="I39" s="129">
        <v>0</v>
      </c>
      <c r="J39" s="161">
        <f t="shared" si="14"/>
        <v>0</v>
      </c>
      <c r="K39" s="162">
        <f t="shared" si="15"/>
        <v>0</v>
      </c>
      <c r="L39" s="191"/>
    </row>
    <row r="40" spans="1:12" s="85" customFormat="1" ht="12.75" x14ac:dyDescent="0.25">
      <c r="A40" s="156">
        <v>6</v>
      </c>
      <c r="B40" s="167" t="s">
        <v>93</v>
      </c>
      <c r="C40" s="116" t="s">
        <v>20</v>
      </c>
      <c r="D40" s="159">
        <v>50</v>
      </c>
      <c r="E40" s="129">
        <v>0</v>
      </c>
      <c r="F40" s="160">
        <f t="shared" si="12"/>
        <v>0</v>
      </c>
      <c r="G40" s="129">
        <v>0</v>
      </c>
      <c r="H40" s="160">
        <f t="shared" si="13"/>
        <v>0</v>
      </c>
      <c r="I40" s="129">
        <v>0</v>
      </c>
      <c r="J40" s="161">
        <f t="shared" si="14"/>
        <v>0</v>
      </c>
      <c r="K40" s="162">
        <f t="shared" si="15"/>
        <v>0</v>
      </c>
      <c r="L40" s="191"/>
    </row>
    <row r="41" spans="1:12" s="85" customFormat="1" ht="12.75" x14ac:dyDescent="0.25">
      <c r="A41" s="215" t="s">
        <v>25</v>
      </c>
      <c r="B41" s="216" t="s">
        <v>75</v>
      </c>
      <c r="C41" s="216"/>
      <c r="D41" s="217"/>
      <c r="E41" s="163"/>
      <c r="F41" s="164"/>
      <c r="G41" s="163"/>
      <c r="H41" s="164"/>
      <c r="I41" s="163"/>
      <c r="J41" s="165"/>
      <c r="K41" s="166"/>
      <c r="L41" s="191"/>
    </row>
    <row r="42" spans="1:12" s="85" customFormat="1" ht="12.75" x14ac:dyDescent="0.25">
      <c r="A42" s="174">
        <v>1</v>
      </c>
      <c r="B42" s="175" t="s">
        <v>150</v>
      </c>
      <c r="C42" s="135" t="s">
        <v>14</v>
      </c>
      <c r="D42" s="142">
        <v>50</v>
      </c>
      <c r="E42" s="109">
        <v>0</v>
      </c>
      <c r="F42" s="110">
        <f t="shared" ref="F42:F46" si="16">E42*D42</f>
        <v>0</v>
      </c>
      <c r="G42" s="109">
        <v>0</v>
      </c>
      <c r="H42" s="110">
        <f t="shared" ref="H42:H46" si="17">G42*D42</f>
        <v>0</v>
      </c>
      <c r="I42" s="129">
        <v>0</v>
      </c>
      <c r="J42" s="111">
        <f t="shared" ref="J42:J46" si="18">I42*D42</f>
        <v>0</v>
      </c>
      <c r="K42" s="110">
        <f t="shared" ref="K42:K46" si="19">F42+H42+J42</f>
        <v>0</v>
      </c>
      <c r="L42" s="191"/>
    </row>
    <row r="43" spans="1:12" s="85" customFormat="1" ht="12.75" x14ac:dyDescent="0.25">
      <c r="A43" s="174">
        <v>2</v>
      </c>
      <c r="B43" s="112" t="s">
        <v>85</v>
      </c>
      <c r="C43" s="116" t="s">
        <v>20</v>
      </c>
      <c r="D43" s="143">
        <v>60</v>
      </c>
      <c r="E43" s="109">
        <v>0</v>
      </c>
      <c r="F43" s="110">
        <f t="shared" si="16"/>
        <v>0</v>
      </c>
      <c r="G43" s="109">
        <v>0</v>
      </c>
      <c r="H43" s="110">
        <f t="shared" si="17"/>
        <v>0</v>
      </c>
      <c r="I43" s="129">
        <v>0</v>
      </c>
      <c r="J43" s="111">
        <f t="shared" si="18"/>
        <v>0</v>
      </c>
      <c r="K43" s="110">
        <f t="shared" si="19"/>
        <v>0</v>
      </c>
      <c r="L43" s="191"/>
    </row>
    <row r="44" spans="1:12" s="85" customFormat="1" ht="12.75" customHeight="1" x14ac:dyDescent="0.25">
      <c r="A44" s="174">
        <v>3</v>
      </c>
      <c r="B44" s="112" t="s">
        <v>95</v>
      </c>
      <c r="C44" s="113" t="s">
        <v>14</v>
      </c>
      <c r="D44" s="143">
        <v>20</v>
      </c>
      <c r="E44" s="109">
        <v>0</v>
      </c>
      <c r="F44" s="110">
        <f t="shared" si="16"/>
        <v>0</v>
      </c>
      <c r="G44" s="109">
        <v>0</v>
      </c>
      <c r="H44" s="110">
        <f t="shared" si="17"/>
        <v>0</v>
      </c>
      <c r="I44" s="129">
        <v>0</v>
      </c>
      <c r="J44" s="111">
        <f t="shared" si="18"/>
        <v>0</v>
      </c>
      <c r="K44" s="110">
        <f t="shared" si="19"/>
        <v>0</v>
      </c>
      <c r="L44" s="191"/>
    </row>
    <row r="45" spans="1:12" s="85" customFormat="1" ht="12.75" x14ac:dyDescent="0.25">
      <c r="A45" s="174">
        <v>4</v>
      </c>
      <c r="B45" s="176" t="s">
        <v>96</v>
      </c>
      <c r="C45" s="113" t="s">
        <v>14</v>
      </c>
      <c r="D45" s="143">
        <v>50</v>
      </c>
      <c r="E45" s="109">
        <v>0</v>
      </c>
      <c r="F45" s="110">
        <f t="shared" ref="F45" si="20">E45*D45</f>
        <v>0</v>
      </c>
      <c r="G45" s="109">
        <v>0</v>
      </c>
      <c r="H45" s="110">
        <f t="shared" ref="H45" si="21">G45*D45</f>
        <v>0</v>
      </c>
      <c r="I45" s="129">
        <v>0</v>
      </c>
      <c r="J45" s="111">
        <f t="shared" ref="J45" si="22">I45*D45</f>
        <v>0</v>
      </c>
      <c r="K45" s="110">
        <f t="shared" ref="K45" si="23">F45+H45+J45</f>
        <v>0</v>
      </c>
      <c r="L45" s="191"/>
    </row>
    <row r="46" spans="1:12" s="85" customFormat="1" ht="12.75" x14ac:dyDescent="0.25">
      <c r="A46" s="174">
        <v>5</v>
      </c>
      <c r="B46" s="176" t="s">
        <v>154</v>
      </c>
      <c r="C46" s="113" t="s">
        <v>14</v>
      </c>
      <c r="D46" s="143">
        <v>9</v>
      </c>
      <c r="E46" s="109">
        <v>0</v>
      </c>
      <c r="F46" s="110">
        <f t="shared" si="16"/>
        <v>0</v>
      </c>
      <c r="G46" s="109">
        <v>0</v>
      </c>
      <c r="H46" s="110">
        <f t="shared" si="17"/>
        <v>0</v>
      </c>
      <c r="I46" s="129">
        <v>0</v>
      </c>
      <c r="J46" s="111">
        <f t="shared" si="18"/>
        <v>0</v>
      </c>
      <c r="K46" s="110">
        <f t="shared" si="19"/>
        <v>0</v>
      </c>
      <c r="L46" s="191"/>
    </row>
    <row r="47" spans="1:12" s="91" customFormat="1" ht="12.75" x14ac:dyDescent="0.25">
      <c r="A47" s="87"/>
      <c r="B47" s="88" t="s">
        <v>30</v>
      </c>
      <c r="C47" s="87"/>
      <c r="D47" s="86"/>
      <c r="E47" s="89"/>
      <c r="F47" s="9">
        <f>SUM(F11:F46)</f>
        <v>0</v>
      </c>
      <c r="G47" s="90"/>
      <c r="H47" s="9">
        <f>SUM(H11:H46)</f>
        <v>0</v>
      </c>
      <c r="I47" s="9"/>
      <c r="J47" s="9">
        <f>SUM(J11:J46)</f>
        <v>0</v>
      </c>
      <c r="K47" s="9">
        <f>F47+H47+J47</f>
        <v>0</v>
      </c>
      <c r="L47" s="193"/>
    </row>
    <row r="48" spans="1:12" s="91" customFormat="1" ht="12.75" x14ac:dyDescent="0.25">
      <c r="A48" s="87"/>
      <c r="B48" s="92" t="s">
        <v>31</v>
      </c>
      <c r="C48" s="87"/>
      <c r="D48" s="93">
        <v>0</v>
      </c>
      <c r="E48" s="89"/>
      <c r="F48" s="9"/>
      <c r="G48" s="90"/>
      <c r="H48" s="9"/>
      <c r="I48" s="9"/>
      <c r="J48" s="46"/>
      <c r="K48" s="46">
        <f>H47*D48</f>
        <v>0</v>
      </c>
      <c r="L48" s="193"/>
    </row>
    <row r="49" spans="1:12" s="91" customFormat="1" ht="12.75" x14ac:dyDescent="0.25">
      <c r="A49" s="87"/>
      <c r="B49" s="92" t="s">
        <v>32</v>
      </c>
      <c r="C49" s="87"/>
      <c r="D49" s="87"/>
      <c r="E49" s="89"/>
      <c r="F49" s="46"/>
      <c r="G49" s="94"/>
      <c r="H49" s="46"/>
      <c r="I49" s="46"/>
      <c r="J49" s="46"/>
      <c r="K49" s="9">
        <f>K48+K47</f>
        <v>0</v>
      </c>
      <c r="L49" s="193"/>
    </row>
    <row r="50" spans="1:12" s="91" customFormat="1" ht="12.75" x14ac:dyDescent="0.25">
      <c r="A50" s="87"/>
      <c r="B50" s="92" t="s">
        <v>33</v>
      </c>
      <c r="C50" s="87"/>
      <c r="D50" s="93">
        <v>0</v>
      </c>
      <c r="E50" s="89"/>
      <c r="F50" s="46"/>
      <c r="G50" s="94"/>
      <c r="H50" s="46"/>
      <c r="I50" s="46"/>
      <c r="J50" s="46"/>
      <c r="K50" s="46">
        <f>K49*D50</f>
        <v>0</v>
      </c>
      <c r="L50" s="193"/>
    </row>
    <row r="51" spans="1:12" s="91" customFormat="1" ht="12.75" x14ac:dyDescent="0.25">
      <c r="A51" s="87"/>
      <c r="B51" s="88" t="s">
        <v>32</v>
      </c>
      <c r="C51" s="87"/>
      <c r="D51" s="87"/>
      <c r="E51" s="89"/>
      <c r="F51" s="46"/>
      <c r="G51" s="94"/>
      <c r="H51" s="46"/>
      <c r="I51" s="46"/>
      <c r="J51" s="46"/>
      <c r="K51" s="9">
        <f>K49+K50</f>
        <v>0</v>
      </c>
      <c r="L51" s="193"/>
    </row>
    <row r="52" spans="1:12" s="91" customFormat="1" ht="12.75" x14ac:dyDescent="0.25">
      <c r="A52" s="95"/>
      <c r="B52" s="96" t="s">
        <v>34</v>
      </c>
      <c r="C52" s="51"/>
      <c r="D52" s="61">
        <v>0.18</v>
      </c>
      <c r="E52" s="89"/>
      <c r="F52" s="46"/>
      <c r="G52" s="94"/>
      <c r="H52" s="46"/>
      <c r="I52" s="46"/>
      <c r="J52" s="46"/>
      <c r="K52" s="46">
        <f>K51*D52</f>
        <v>0</v>
      </c>
      <c r="L52" s="193"/>
    </row>
    <row r="53" spans="1:12" s="91" customFormat="1" ht="12.75" x14ac:dyDescent="0.25">
      <c r="A53" s="97"/>
      <c r="B53" s="98" t="s">
        <v>35</v>
      </c>
      <c r="C53" s="42"/>
      <c r="D53" s="42"/>
      <c r="E53" s="99"/>
      <c r="F53" s="66"/>
      <c r="G53" s="66"/>
      <c r="H53" s="66"/>
      <c r="I53" s="66"/>
      <c r="J53" s="66"/>
      <c r="K53" s="67">
        <f>SUM(K51:K52)</f>
        <v>0</v>
      </c>
      <c r="L53" s="193"/>
    </row>
    <row r="54" spans="1:12" x14ac:dyDescent="0.25">
      <c r="G54" s="100"/>
    </row>
    <row r="55" spans="1:12" x14ac:dyDescent="0.25">
      <c r="G55" s="100"/>
    </row>
    <row r="56" spans="1:12" x14ac:dyDescent="0.25">
      <c r="G56" s="100"/>
    </row>
    <row r="57" spans="1:12" x14ac:dyDescent="0.25">
      <c r="B57" s="49"/>
      <c r="G57" s="100"/>
    </row>
    <row r="58" spans="1:12" s="100" customFormat="1" x14ac:dyDescent="0.25">
      <c r="A58" s="16"/>
      <c r="B58" s="17"/>
      <c r="C58" s="16"/>
      <c r="D58" s="101"/>
      <c r="E58" s="102"/>
      <c r="F58" s="16"/>
      <c r="H58" s="16"/>
      <c r="I58" s="16"/>
      <c r="J58" s="16"/>
      <c r="K58" s="16"/>
      <c r="L58" s="194"/>
    </row>
    <row r="59" spans="1:12" s="100" customFormat="1" x14ac:dyDescent="0.25">
      <c r="B59" s="104"/>
      <c r="D59" s="105"/>
      <c r="E59" s="103"/>
      <c r="L59" s="194"/>
    </row>
    <row r="60" spans="1:12" s="100" customFormat="1" x14ac:dyDescent="0.25">
      <c r="B60" s="104"/>
      <c r="D60" s="105"/>
      <c r="E60" s="103"/>
      <c r="G60" s="16"/>
      <c r="L60" s="194"/>
    </row>
    <row r="61" spans="1:12" x14ac:dyDescent="0.25">
      <c r="G61" s="16"/>
    </row>
    <row r="62" spans="1:12" x14ac:dyDescent="0.25">
      <c r="G62" s="16"/>
    </row>
    <row r="63" spans="1:12" x14ac:dyDescent="0.25">
      <c r="G63" s="16"/>
    </row>
    <row r="64" spans="1:12" x14ac:dyDescent="0.25">
      <c r="G64" s="16"/>
    </row>
    <row r="65" spans="7:7" x14ac:dyDescent="0.25">
      <c r="G65" s="16"/>
    </row>
    <row r="66" spans="7:7" x14ac:dyDescent="0.25">
      <c r="G66" s="16"/>
    </row>
    <row r="67" spans="7:7" x14ac:dyDescent="0.25">
      <c r="G67" s="16"/>
    </row>
    <row r="68" spans="7:7" x14ac:dyDescent="0.25">
      <c r="G68" s="16"/>
    </row>
    <row r="69" spans="7:7" x14ac:dyDescent="0.25">
      <c r="G69" s="16"/>
    </row>
    <row r="70" spans="7:7" x14ac:dyDescent="0.25">
      <c r="G70" s="16"/>
    </row>
    <row r="71" spans="7:7" x14ac:dyDescent="0.25">
      <c r="G71" s="16"/>
    </row>
    <row r="72" spans="7:7" x14ac:dyDescent="0.25">
      <c r="G72" s="16"/>
    </row>
    <row r="73" spans="7:7" x14ac:dyDescent="0.25">
      <c r="G73" s="16"/>
    </row>
    <row r="74" spans="7:7" x14ac:dyDescent="0.25">
      <c r="G74" s="16"/>
    </row>
    <row r="75" spans="7:7" x14ac:dyDescent="0.25">
      <c r="G75" s="16"/>
    </row>
    <row r="76" spans="7:7" x14ac:dyDescent="0.25">
      <c r="G76" s="16"/>
    </row>
    <row r="77" spans="7:7" x14ac:dyDescent="0.25">
      <c r="G77" s="16"/>
    </row>
    <row r="78" spans="7:7" x14ac:dyDescent="0.25">
      <c r="G78" s="16"/>
    </row>
    <row r="79" spans="7:7" x14ac:dyDescent="0.25">
      <c r="G79" s="16"/>
    </row>
    <row r="80" spans="7:7" x14ac:dyDescent="0.25">
      <c r="G80" s="16"/>
    </row>
    <row r="81" spans="7:7" x14ac:dyDescent="0.25">
      <c r="G81" s="16"/>
    </row>
    <row r="82" spans="7:7" x14ac:dyDescent="0.25">
      <c r="G82" s="16"/>
    </row>
    <row r="83" spans="7:7" x14ac:dyDescent="0.25">
      <c r="G83" s="16"/>
    </row>
    <row r="84" spans="7:7" x14ac:dyDescent="0.25">
      <c r="G84" s="16"/>
    </row>
    <row r="85" spans="7:7" x14ac:dyDescent="0.25">
      <c r="G85" s="16"/>
    </row>
    <row r="86" spans="7:7" x14ac:dyDescent="0.25">
      <c r="G86" s="16"/>
    </row>
    <row r="87" spans="7:7" x14ac:dyDescent="0.25">
      <c r="G87" s="16"/>
    </row>
    <row r="88" spans="7:7" x14ac:dyDescent="0.25">
      <c r="G88" s="16"/>
    </row>
    <row r="89" spans="7:7" x14ac:dyDescent="0.25">
      <c r="G89" s="16"/>
    </row>
    <row r="90" spans="7:7" x14ac:dyDescent="0.25">
      <c r="G90" s="16"/>
    </row>
    <row r="91" spans="7:7" x14ac:dyDescent="0.25">
      <c r="G91" s="16"/>
    </row>
    <row r="92" spans="7:7" x14ac:dyDescent="0.25">
      <c r="G92" s="16"/>
    </row>
    <row r="93" spans="7:7" x14ac:dyDescent="0.25">
      <c r="G93" s="16"/>
    </row>
    <row r="94" spans="7:7" x14ac:dyDescent="0.25">
      <c r="G94" s="16"/>
    </row>
  </sheetData>
  <mergeCells count="13">
    <mergeCell ref="A34:D34"/>
    <mergeCell ref="A41:D41"/>
    <mergeCell ref="A11:C11"/>
    <mergeCell ref="A15:D15"/>
    <mergeCell ref="A22:D22"/>
    <mergeCell ref="A25:D25"/>
    <mergeCell ref="A30:D30"/>
    <mergeCell ref="B2:K2"/>
    <mergeCell ref="E7:J7"/>
    <mergeCell ref="A4:B4"/>
    <mergeCell ref="E8:F8"/>
    <mergeCell ref="G8:H8"/>
    <mergeCell ref="I8:J8"/>
  </mergeCells>
  <pageMargins left="0.16" right="0.118110236220472" top="0.75" bottom="0.15748031496063" header="0.118110236220472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ნაკრები</vt:lpstr>
      <vt:lpstr>სამშენებლო</vt:lpstr>
      <vt:lpstr>ელ. სამუშაოები სუსტი დენები </vt:lpstr>
      <vt:lpstr>სამშენებლო!Print_Area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2022-09-27T11:04:26Z</dcterms:modified>
</cp:coreProperties>
</file>